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pitt-my.sharepoint.com/personal/tlk53_pitt_edu/Documents/PITT/@Advising/Advisee Resources/"/>
    </mc:Choice>
  </mc:AlternateContent>
  <xr:revisionPtr revIDLastSave="516" documentId="8_{62E82485-8195-4EFD-B281-1D929A7F7E23}" xr6:coauthVersionLast="47" xr6:coauthVersionMax="47" xr10:uidLastSave="{659E0389-3265-45CC-BF47-CB4FC70CB70F}"/>
  <bookViews>
    <workbookView xWindow="28680" yWindow="-120" windowWidth="29040" windowHeight="15720" tabRatio="781" xr2:uid="{00000000-000D-0000-FFFF-FFFF00000000}"/>
  </bookViews>
  <sheets>
    <sheet name="Example Schedule" sheetId="82" r:id="rId1"/>
    <sheet name="Example Checklist" sheetId="83" r:id="rId2"/>
    <sheet name="Blank Schedule" sheetId="84" r:id="rId3"/>
    <sheet name="Blank Checklist" sheetId="85" r:id="rId4"/>
    <sheet name="Minors" sheetId="78" r:id="rId5"/>
    <sheet name="Certificates" sheetId="79" r:id="rId6"/>
    <sheet name="Study Abroad" sheetId="77" r:id="rId7"/>
    <sheet name="DropDown Lists" sheetId="50" state="hidden" r:id="rId8"/>
  </sheets>
  <definedNames>
    <definedName name="_xlnm.Print_Area" localSheetId="3">'Blank Checklist'!$B$1:$R$60</definedName>
    <definedName name="_xlnm.Print_Area" localSheetId="2">'Blank Schedule'!$B$1:$H$59</definedName>
    <definedName name="_xlnm.Print_Area" localSheetId="5">Certificates!$B$2:$E$69</definedName>
    <definedName name="_xlnm.Print_Area" localSheetId="1">'Example Checklist'!$B$1:$R$60</definedName>
    <definedName name="_xlnm.Print_Area" localSheetId="0">'Example Schedule'!$B$1:$H$60</definedName>
    <definedName name="_xlnm.Print_Area" localSheetId="4">Minors!$B$2:$E$102</definedName>
    <definedName name="_xlnm.Print_Area" localSheetId="6">'Study Abroad'!$B$2:$E$10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9" i="78" l="1"/>
  <c r="B79" i="78"/>
  <c r="C56" i="78"/>
  <c r="C68" i="78"/>
  <c r="C101" i="78"/>
  <c r="C90" i="78"/>
  <c r="C45" i="78"/>
  <c r="C34" i="78"/>
  <c r="H47" i="84"/>
  <c r="H46" i="84"/>
  <c r="H45" i="84"/>
  <c r="H44" i="84"/>
  <c r="B54" i="85"/>
  <c r="H43" i="84"/>
  <c r="B53" i="85"/>
  <c r="H42" i="84"/>
  <c r="B52" i="85"/>
  <c r="H41" i="84"/>
  <c r="B51" i="85"/>
  <c r="H40" i="84"/>
  <c r="B50" i="85"/>
  <c r="H39" i="84"/>
  <c r="H38" i="84"/>
  <c r="H37" i="84"/>
  <c r="H36" i="84"/>
  <c r="H35" i="84"/>
  <c r="H34" i="84"/>
  <c r="H33" i="84"/>
  <c r="H32" i="84"/>
  <c r="H31" i="84"/>
  <c r="H30" i="84"/>
  <c r="H29" i="84"/>
  <c r="H28" i="84"/>
  <c r="H27" i="84"/>
  <c r="H26" i="84"/>
  <c r="H25" i="84"/>
  <c r="H24" i="84"/>
  <c r="H23" i="84"/>
  <c r="H22" i="84"/>
  <c r="H21" i="84"/>
  <c r="H20" i="84"/>
  <c r="H19" i="84"/>
  <c r="H18" i="84"/>
  <c r="H17" i="84"/>
  <c r="H16" i="84"/>
  <c r="H15" i="84"/>
  <c r="H14" i="84"/>
  <c r="H13" i="84"/>
  <c r="H12" i="84"/>
  <c r="H11" i="84"/>
  <c r="H10" i="84"/>
  <c r="H9" i="84"/>
  <c r="H8" i="84"/>
  <c r="H7" i="84"/>
  <c r="H6" i="84"/>
  <c r="H5" i="84"/>
  <c r="H4" i="84"/>
  <c r="H40" i="82"/>
  <c r="B49" i="83" s="1"/>
  <c r="B59" i="85"/>
  <c r="B58" i="85"/>
  <c r="B57" i="85"/>
  <c r="B49" i="85"/>
  <c r="B48" i="85"/>
  <c r="B45" i="85"/>
  <c r="B44" i="85"/>
  <c r="B43" i="85"/>
  <c r="B42" i="85"/>
  <c r="B41" i="85"/>
  <c r="B40" i="85"/>
  <c r="B39" i="85"/>
  <c r="B38" i="85"/>
  <c r="B37" i="85"/>
  <c r="B36" i="85"/>
  <c r="B35" i="85"/>
  <c r="B34" i="85"/>
  <c r="B33" i="85"/>
  <c r="B30" i="85"/>
  <c r="B29" i="85"/>
  <c r="B28" i="85"/>
  <c r="B27" i="85"/>
  <c r="B26" i="85"/>
  <c r="B23" i="85"/>
  <c r="B20" i="85"/>
  <c r="B19" i="85"/>
  <c r="B18" i="85"/>
  <c r="B17" i="85"/>
  <c r="B16" i="85"/>
  <c r="B15" i="85"/>
  <c r="B12" i="85"/>
  <c r="B11" i="85"/>
  <c r="B10" i="85"/>
  <c r="B9" i="85"/>
  <c r="B6" i="85"/>
  <c r="B5" i="85"/>
  <c r="B4" i="85"/>
  <c r="B3" i="85"/>
  <c r="B2" i="85"/>
  <c r="H45" i="82"/>
  <c r="B54" i="83" s="1"/>
  <c r="H42" i="82"/>
  <c r="B51" i="83" s="1"/>
  <c r="H43" i="82"/>
  <c r="B52" i="83" s="1"/>
  <c r="H44" i="82"/>
  <c r="B53" i="83" s="1"/>
  <c r="H48" i="82"/>
  <c r="B59" i="83" s="1"/>
  <c r="H47" i="82"/>
  <c r="B58" i="83" s="1"/>
  <c r="H46" i="82"/>
  <c r="B57" i="83" s="1"/>
  <c r="H41" i="82"/>
  <c r="B50" i="83" s="1"/>
  <c r="H39" i="82"/>
  <c r="B48" i="83" s="1"/>
  <c r="H38" i="82"/>
  <c r="B45" i="83" s="1"/>
  <c r="H37" i="82"/>
  <c r="B44" i="83" s="1"/>
  <c r="H36" i="82"/>
  <c r="B43" i="83" s="1"/>
  <c r="H35" i="82"/>
  <c r="B42" i="83" s="1"/>
  <c r="H34" i="82"/>
  <c r="B41" i="83" s="1"/>
  <c r="H33" i="82"/>
  <c r="B40" i="83" s="1"/>
  <c r="H32" i="82"/>
  <c r="B39" i="83" s="1"/>
  <c r="H31" i="82"/>
  <c r="B38" i="83" s="1"/>
  <c r="H30" i="82"/>
  <c r="B37" i="83" s="1"/>
  <c r="H29" i="82"/>
  <c r="B36" i="83" s="1"/>
  <c r="H28" i="82"/>
  <c r="B35" i="83" s="1"/>
  <c r="H27" i="82"/>
  <c r="B34" i="83" s="1"/>
  <c r="H26" i="82"/>
  <c r="B33" i="83" s="1"/>
  <c r="H25" i="82"/>
  <c r="B30" i="83" s="1"/>
  <c r="H24" i="82"/>
  <c r="B29" i="83" s="1"/>
  <c r="H23" i="82"/>
  <c r="B28" i="83" s="1"/>
  <c r="H22" i="82"/>
  <c r="B27" i="83" s="1"/>
  <c r="H21" i="82"/>
  <c r="B26" i="83" s="1"/>
  <c r="H20" i="82"/>
  <c r="B23" i="83" s="1"/>
  <c r="H19" i="82"/>
  <c r="B20" i="83" s="1"/>
  <c r="H18" i="82"/>
  <c r="B19" i="83" s="1"/>
  <c r="H17" i="82"/>
  <c r="B18" i="83" s="1"/>
  <c r="H16" i="82"/>
  <c r="B17" i="83" s="1"/>
  <c r="H15" i="82"/>
  <c r="B16" i="83" s="1"/>
  <c r="H14" i="82"/>
  <c r="B15" i="83" s="1"/>
  <c r="H13" i="82"/>
  <c r="B12" i="83" s="1"/>
  <c r="H12" i="82"/>
  <c r="B11" i="83" s="1"/>
  <c r="H11" i="82"/>
  <c r="B10" i="83" s="1"/>
  <c r="H10" i="82"/>
  <c r="B9" i="83" s="1"/>
  <c r="H9" i="82"/>
  <c r="B6" i="83" s="1"/>
  <c r="H8" i="82"/>
  <c r="B5" i="83" s="1"/>
  <c r="H7" i="82"/>
  <c r="B4" i="83" s="1"/>
  <c r="H6" i="82"/>
  <c r="B3" i="83" s="1"/>
  <c r="H5" i="82"/>
  <c r="B2" i="83" s="1"/>
  <c r="C32" i="79"/>
  <c r="B32" i="79"/>
  <c r="C69" i="79"/>
  <c r="B69" i="79"/>
  <c r="C57" i="79"/>
  <c r="B57" i="79"/>
  <c r="C44" i="79"/>
  <c r="B44" i="79"/>
  <c r="C20" i="79"/>
  <c r="B20" i="79"/>
  <c r="B56" i="78"/>
  <c r="B68" i="78"/>
  <c r="B101" i="78"/>
  <c r="B90" i="78"/>
  <c r="B45" i="78"/>
  <c r="B34" i="78"/>
  <c r="C23" i="78"/>
  <c r="B23" i="78"/>
</calcChain>
</file>

<file path=xl/sharedStrings.xml><?xml version="1.0" encoding="utf-8"?>
<sst xmlns="http://schemas.openxmlformats.org/spreadsheetml/2006/main" count="986" uniqueCount="440">
  <si>
    <t>AP</t>
  </si>
  <si>
    <t>Notes</t>
  </si>
  <si>
    <t>[F]</t>
  </si>
  <si>
    <t>[D]</t>
  </si>
  <si>
    <t>[D-]</t>
  </si>
  <si>
    <t>[D+]</t>
  </si>
  <si>
    <t>[C-]</t>
  </si>
  <si>
    <t>[R]</t>
  </si>
  <si>
    <t>[G]</t>
  </si>
  <si>
    <t>[I]</t>
  </si>
  <si>
    <t>Objective</t>
  </si>
  <si>
    <t>Industry</t>
  </si>
  <si>
    <t>Grad School</t>
  </si>
  <si>
    <t>Med School</t>
  </si>
  <si>
    <t>Law School</t>
  </si>
  <si>
    <t>Business School</t>
  </si>
  <si>
    <t>F 10</t>
  </si>
  <si>
    <t>Sum 11</t>
  </si>
  <si>
    <t>F 11</t>
  </si>
  <si>
    <t>Sum 12</t>
  </si>
  <si>
    <t>F 12</t>
  </si>
  <si>
    <t>Sum 13</t>
  </si>
  <si>
    <t>Tr</t>
  </si>
  <si>
    <t>Spr 11</t>
  </si>
  <si>
    <t>Spr 12</t>
  </si>
  <si>
    <t>Spr 13</t>
  </si>
  <si>
    <t>Other</t>
  </si>
  <si>
    <t>Cellular Engineering</t>
  </si>
  <si>
    <t>Government</t>
  </si>
  <si>
    <t>F 13</t>
  </si>
  <si>
    <t>Spr 14</t>
  </si>
  <si>
    <t>Sum 14</t>
  </si>
  <si>
    <t>F 14</t>
  </si>
  <si>
    <t>Spr 15</t>
  </si>
  <si>
    <t>Sum 15</t>
  </si>
  <si>
    <t>F 15</t>
  </si>
  <si>
    <t>Spr 16</t>
  </si>
  <si>
    <t>Sum 16</t>
  </si>
  <si>
    <t>F 16</t>
  </si>
  <si>
    <t>Spr 17</t>
  </si>
  <si>
    <t>Sum 17</t>
  </si>
  <si>
    <t>F 17</t>
  </si>
  <si>
    <t>Spr 18</t>
  </si>
  <si>
    <t>Sum 18</t>
  </si>
  <si>
    <t>CMU BioSc 03-315</t>
  </si>
  <si>
    <t>CMU BioSc 03-534</t>
  </si>
  <si>
    <t>CMU Biomed 42-431</t>
  </si>
  <si>
    <t>CMU Psych 85-429</t>
  </si>
  <si>
    <t>CMU Biomed 42-640</t>
  </si>
  <si>
    <t>F 18</t>
  </si>
  <si>
    <t>Spr 19</t>
  </si>
  <si>
    <t>PSY 1471</t>
  </si>
  <si>
    <t>F 19</t>
  </si>
  <si>
    <t>Spr 20</t>
  </si>
  <si>
    <t>Medical Product Engineering</t>
  </si>
  <si>
    <t>PHYS 0174</t>
  </si>
  <si>
    <t>PHYS 0475</t>
  </si>
  <si>
    <t>PHYS 0175</t>
  </si>
  <si>
    <t>PHYS 0476</t>
  </si>
  <si>
    <t>CHEM 0110</t>
  </si>
  <si>
    <t>CHEM 0410</t>
  </si>
  <si>
    <t>CHEM 0710</t>
  </si>
  <si>
    <t>CHEM 0760</t>
  </si>
  <si>
    <t>CHEM 0960</t>
  </si>
  <si>
    <t>CHEM 0120</t>
  </si>
  <si>
    <t>CHEM 0420</t>
  </si>
  <si>
    <t>CHEM 0720</t>
  </si>
  <si>
    <t>CHEM 0770</t>
  </si>
  <si>
    <t>CHEM 0970</t>
  </si>
  <si>
    <t>BIOSC 1250</t>
  </si>
  <si>
    <t>NROSCI 1250</t>
  </si>
  <si>
    <t>BIOSC 1070</t>
  </si>
  <si>
    <t>NROSCI 1070</t>
  </si>
  <si>
    <t>NUR 0012</t>
  </si>
  <si>
    <t>ENGR 0011</t>
  </si>
  <si>
    <t>ENGR 0711</t>
  </si>
  <si>
    <t>ENGR 0015</t>
  </si>
  <si>
    <t>ENGR 0012</t>
  </si>
  <si>
    <t>ENGR 0712</t>
  </si>
  <si>
    <t>ENGR 0716</t>
  </si>
  <si>
    <t>ENGR 0016</t>
  </si>
  <si>
    <t>BIOENG 1005</t>
  </si>
  <si>
    <t>BIOENG 1330</t>
  </si>
  <si>
    <t>BIOENG 1383</t>
  </si>
  <si>
    <t>BIOENG 2505</t>
  </si>
  <si>
    <t>BIOENG 2630</t>
  </si>
  <si>
    <t>Post Grad Destination - Identify</t>
  </si>
  <si>
    <t>Sum 20</t>
  </si>
  <si>
    <t>F 20</t>
  </si>
  <si>
    <t>Spr 21</t>
  </si>
  <si>
    <t>Sum 21</t>
  </si>
  <si>
    <t>Sum 19</t>
  </si>
  <si>
    <t>Track - Identify</t>
  </si>
  <si>
    <t>Bioimaging &amp; Signals</t>
  </si>
  <si>
    <t xml:space="preserve">Biomechanics </t>
  </si>
  <si>
    <t>SEM 1</t>
  </si>
  <si>
    <t>F 21</t>
  </si>
  <si>
    <t>Spr 22</t>
  </si>
  <si>
    <t>Sum 22</t>
  </si>
  <si>
    <t>F 22</t>
  </si>
  <si>
    <t>Spr 23</t>
  </si>
  <si>
    <t>Sum 23</t>
  </si>
  <si>
    <t>F 23</t>
  </si>
  <si>
    <t>Spr 24</t>
  </si>
  <si>
    <t>Sum 24</t>
  </si>
  <si>
    <t>F 24</t>
  </si>
  <si>
    <t>Spr 25</t>
  </si>
  <si>
    <t>Sum 25</t>
  </si>
  <si>
    <t>F 25</t>
  </si>
  <si>
    <t>Spr 26</t>
  </si>
  <si>
    <t>Sum 26</t>
  </si>
  <si>
    <t>F 26</t>
  </si>
  <si>
    <t>Spr 27</t>
  </si>
  <si>
    <t>Sum 27</t>
  </si>
  <si>
    <t>F 27</t>
  </si>
  <si>
    <t>Spr 28</t>
  </si>
  <si>
    <t>Sum 28</t>
  </si>
  <si>
    <t>F 28</t>
  </si>
  <si>
    <t>Spr 29</t>
  </si>
  <si>
    <t>Sum 29</t>
  </si>
  <si>
    <t>LIN ALG</t>
  </si>
  <si>
    <t>MATH 0280</t>
  </si>
  <si>
    <t>MATH 1180</t>
  </si>
  <si>
    <t>MATH 1185</t>
  </si>
  <si>
    <t>DIFF EQ</t>
  </si>
  <si>
    <t>MATH 0290</t>
  </si>
  <si>
    <t>MATH 1270</t>
  </si>
  <si>
    <t>PHYS 1</t>
  </si>
  <si>
    <t>PHYS 2</t>
  </si>
  <si>
    <t>CHEM 1</t>
  </si>
  <si>
    <t>CHEM 2</t>
  </si>
  <si>
    <t>Yes</t>
  </si>
  <si>
    <t>No</t>
  </si>
  <si>
    <t>Co-op/Study Ab.</t>
  </si>
  <si>
    <t>HUM PHYS</t>
  </si>
  <si>
    <t>FRESH 1</t>
  </si>
  <si>
    <t>FRESH 2</t>
  </si>
  <si>
    <t>Signals Application</t>
  </si>
  <si>
    <t>Imaging Course</t>
  </si>
  <si>
    <t>CMU Biomed 42-672</t>
  </si>
  <si>
    <t>CMU Biomed 42-698P</t>
  </si>
  <si>
    <t>SEM 2</t>
  </si>
  <si>
    <t>Req: Open - Suggestions on track web page</t>
  </si>
  <si>
    <t>Req: BIOENG 1631 &amp; (1632 or 1633)</t>
  </si>
  <si>
    <t>Req: Organic Chemistry 1 &amp; 2, Biochemistry</t>
  </si>
  <si>
    <t>Req: (MEMS 0024 or IE 1051) &amp; (BUSERV 1985 or BUSMKT 1431)</t>
  </si>
  <si>
    <r>
      <t>BIOENG 1255</t>
    </r>
    <r>
      <rPr>
        <sz val="8"/>
        <rFont val="Helvetica"/>
        <family val="2"/>
      </rPr>
      <t xml:space="preserve"> (</t>
    </r>
    <r>
      <rPr>
        <sz val="8"/>
        <color rgb="FFFF0000"/>
        <rFont val="Helvetica"/>
        <family val="2"/>
      </rPr>
      <t>Prereq: BIOENG 1320</t>
    </r>
    <r>
      <rPr>
        <sz val="8"/>
        <rFont val="Helvetica"/>
        <family val="2"/>
      </rPr>
      <t>)</t>
    </r>
  </si>
  <si>
    <r>
      <t>BIOENG 1580</t>
    </r>
    <r>
      <rPr>
        <sz val="8"/>
        <rFont val="Helvetica"/>
        <family val="2"/>
      </rPr>
      <t xml:space="preserve"> (</t>
    </r>
    <r>
      <rPr>
        <sz val="8"/>
        <color rgb="FFFF0000"/>
        <rFont val="Helvetica"/>
        <family val="2"/>
      </rPr>
      <t>Prereq: BIOENG 1320</t>
    </r>
    <r>
      <rPr>
        <sz val="8"/>
        <rFont val="Helvetica"/>
        <family val="2"/>
      </rPr>
      <t>)</t>
    </r>
  </si>
  <si>
    <r>
      <t>BIOENG 1680</t>
    </r>
    <r>
      <rPr>
        <sz val="8"/>
        <rFont val="Helvetica"/>
        <family val="2"/>
      </rPr>
      <t xml:space="preserve"> (</t>
    </r>
    <r>
      <rPr>
        <sz val="8"/>
        <color rgb="FFFF0000"/>
        <rFont val="Helvetica"/>
        <family val="2"/>
      </rPr>
      <t>Prereq: BIOENG 1320</t>
    </r>
    <r>
      <rPr>
        <sz val="8"/>
        <rFont val="Helvetica"/>
        <family val="2"/>
      </rPr>
      <t>)</t>
    </r>
  </si>
  <si>
    <t>Current</t>
  </si>
  <si>
    <t>Next</t>
  </si>
  <si>
    <t>Future</t>
  </si>
  <si>
    <t>SEM 3</t>
  </si>
  <si>
    <t>BIOENG 1340</t>
  </si>
  <si>
    <t>MATHEMATICS (18 cr)</t>
  </si>
  <si>
    <t>Humanity Elective</t>
  </si>
  <si>
    <t>Social Science Elective</t>
  </si>
  <si>
    <t>Humanity/ Soc. Sci Elective</t>
  </si>
  <si>
    <t>Communication Skills Elective</t>
  </si>
  <si>
    <t>Breadth</t>
  </si>
  <si>
    <t>Depth</t>
  </si>
  <si>
    <t>W-Course</t>
  </si>
  <si>
    <t>MECHANICAL ENGINEERING COURSES</t>
  </si>
  <si>
    <t>BASIC SCIENCES (14 cr)</t>
  </si>
  <si>
    <t>HUMANITIES/SOCIAL SCIENCES (18 cr)</t>
  </si>
  <si>
    <t>COMMUNICATION SKILLS ELECTIVE (3 cr)</t>
  </si>
  <si>
    <t>MATH 0220: Anal Geom/Calc 1</t>
  </si>
  <si>
    <t>ENGR 0011: Intro. to Engr. Analysis</t>
  </si>
  <si>
    <t>CHEM 0960: Gen. Chem for Engr. 1</t>
  </si>
  <si>
    <t>* Italicized Prerequisites are to be taken before or concurrently</t>
  </si>
  <si>
    <t>(prereq: ENGR0011)</t>
  </si>
  <si>
    <t>(prereq: ENGR0022)</t>
  </si>
  <si>
    <t>(prereq: MATH0280, ENGR0012, MEMS0031, MEMS1015)</t>
  </si>
  <si>
    <t>(prereq: MATH0240, ENGR0135)</t>
  </si>
  <si>
    <t>(prereq: ENGR0145)</t>
  </si>
  <si>
    <t>(prereq: MEMS0024, MEMS1028)</t>
  </si>
  <si>
    <t>(prereq: MEMS1041)</t>
  </si>
  <si>
    <t>(Senior Standing)</t>
  </si>
  <si>
    <t>(prereq: MEMS0051)</t>
  </si>
  <si>
    <t>Dynamic Systems Elective</t>
  </si>
  <si>
    <t>Engineering Elective</t>
  </si>
  <si>
    <t>ME Technical Elective</t>
  </si>
  <si>
    <t>(Prereq: MATH0230, PHYS0174)</t>
  </si>
  <si>
    <t>(Prereq: ENGR0011)</t>
  </si>
  <si>
    <t>(Prereq: ENGR0135)</t>
  </si>
  <si>
    <t>BASIC ENGINEERING (15 cr)</t>
  </si>
  <si>
    <t>ENGINEERING ELECTIVES (15 cr)</t>
  </si>
  <si>
    <t>(Prereq: MATH0220)</t>
  </si>
  <si>
    <t>(Prereq: MATH0230)</t>
  </si>
  <si>
    <t>(Prereq: CHEM0960)</t>
  </si>
  <si>
    <t>(Prereq: PHYS0174, MATH0220)</t>
  </si>
  <si>
    <t>YEAR 1</t>
  </si>
  <si>
    <t>Fall</t>
  </si>
  <si>
    <t>Spring</t>
  </si>
  <si>
    <t>Summer</t>
  </si>
  <si>
    <t>YEAR 2</t>
  </si>
  <si>
    <t>YEAR 3</t>
  </si>
  <si>
    <t>YEAR 4</t>
  </si>
  <si>
    <t xml:space="preserve">MATH 0230: Anal Geom/Calc 2 </t>
  </si>
  <si>
    <t xml:space="preserve">MATH 0240: Anal Geom/Calc 3 </t>
  </si>
  <si>
    <t xml:space="preserve">MATH 0280: Matrices &amp; Lin. Alg. </t>
  </si>
  <si>
    <t xml:space="preserve">MATH 0290: Differential Equations </t>
  </si>
  <si>
    <t xml:space="preserve">CHEM 0970: Gen. Chem for Engr. 2 </t>
  </si>
  <si>
    <t xml:space="preserve">PHYS 0174: Phys. for Sci. &amp; Engr. 1  </t>
  </si>
  <si>
    <t xml:space="preserve">PHYS 0175: Phys. for Sci. &amp; Engr. 2 </t>
  </si>
  <si>
    <t xml:space="preserve">ENGR 0012: Engr. Computing </t>
  </si>
  <si>
    <t xml:space="preserve">ENGR 0022: Mat. Struct. &amp; Prop.  </t>
  </si>
  <si>
    <t xml:space="preserve">ENGR 0135: Statics &amp; Mech. of Mater. 1 </t>
  </si>
  <si>
    <t xml:space="preserve">ENGR 0145: Statics &amp; Mech. of Mater. 2 </t>
  </si>
  <si>
    <t xml:space="preserve">MEMS 0024: Intro. to ME Design </t>
  </si>
  <si>
    <t xml:space="preserve">MEMS 0031: Electrical Circuits </t>
  </si>
  <si>
    <t xml:space="preserve">MEMS 0040: Materials &amp; Manufacturing </t>
  </si>
  <si>
    <t>MEMS 0051: Intro. to Thermo.</t>
  </si>
  <si>
    <t xml:space="preserve">MEMS 0071: Intro. to Fluid Mech. </t>
  </si>
  <si>
    <t xml:space="preserve">MEMS 1014: Dynamic Sys. </t>
  </si>
  <si>
    <t xml:space="preserve">MEMS 1015: Rigid-Body Dynamics </t>
  </si>
  <si>
    <t xml:space="preserve">MEMS 1028: Mechanical Design 1 </t>
  </si>
  <si>
    <t xml:space="preserve">MEMS 1029: Mechanical Design 2 </t>
  </si>
  <si>
    <t xml:space="preserve">MEMS 1041: Mech. Measurements 1 </t>
  </si>
  <si>
    <t xml:space="preserve">MEMS 1042: Mech. Measurements 2 </t>
  </si>
  <si>
    <t xml:space="preserve">MEMS 1043: Senior Design Project </t>
  </si>
  <si>
    <t>MEMS 1052: Heat &amp; Mass Transfer</t>
  </si>
  <si>
    <t>ME Curriculum Courses</t>
  </si>
  <si>
    <t>MEMS 0051: Intro. to Thermodynamics</t>
  </si>
  <si>
    <t>MEMS 1014: Dynamic Systems</t>
  </si>
  <si>
    <t>YEAR 5</t>
  </si>
  <si>
    <t>Y/N</t>
  </si>
  <si>
    <t>CO-OP Rotation 1</t>
  </si>
  <si>
    <t>CO-OP Rotation 2</t>
  </si>
  <si>
    <t>CO-OP Rotation 3</t>
  </si>
  <si>
    <t>CO-OP ROTATIONS</t>
  </si>
  <si>
    <t>Co-Op Rotation 1</t>
  </si>
  <si>
    <t>Co-Op Rotation 2</t>
  </si>
  <si>
    <t>Co-Op Rotation 3</t>
  </si>
  <si>
    <r>
      <rPr>
        <b/>
        <sz val="12"/>
        <rFont val="Times New Roman"/>
        <family val="1"/>
      </rPr>
      <t>Instructions:</t>
    </r>
    <r>
      <rPr>
        <sz val="12"/>
        <rFont val="Times New Roman"/>
        <family val="1"/>
      </rPr>
      <t xml:space="preserve"> Use the Drop Down list in each cell to select courses. A Green Check will appear when a course is selected.</t>
    </r>
  </si>
  <si>
    <t>Changes will automatically populate on the Checklist tab.</t>
  </si>
  <si>
    <t>Course Name</t>
  </si>
  <si>
    <t>Credits</t>
  </si>
  <si>
    <t>Requirement Satisfied</t>
  </si>
  <si>
    <t>International Field Project (Country)/ Plus 3 Program</t>
  </si>
  <si>
    <t>ENGR 1276</t>
  </si>
  <si>
    <t>Engineering Design for Social Change- in Africa</t>
  </si>
  <si>
    <t>ENGR 1925</t>
  </si>
  <si>
    <t>ENGR 0034
HAA 0302</t>
  </si>
  <si>
    <t>Course 
Number</t>
  </si>
  <si>
    <t xml:space="preserve"> ENGR XXXX
(Various)</t>
  </si>
  <si>
    <t xml:space="preserve">a) Engineering Perspectives of the Renaissance and Sustainability: Florence and Venice
b) Italian Renaissance Art History </t>
  </si>
  <si>
    <t>Minimum Added Courses</t>
  </si>
  <si>
    <t>Certificate</t>
  </si>
  <si>
    <t>Materials Science and Engineering Minor (15 credits)</t>
  </si>
  <si>
    <t>Environmental Engineering Minor (15 credits)</t>
  </si>
  <si>
    <t>Industrial Engineering Minor (15 credits)</t>
  </si>
  <si>
    <t>Bioengineering Minor (16 credits)</t>
  </si>
  <si>
    <t>Computer Science Minor (16 credits)</t>
  </si>
  <si>
    <t>Electrical Engineering Minor (19 credits)</t>
  </si>
  <si>
    <t xml:space="preserve">Link: </t>
  </si>
  <si>
    <r>
      <t>Contact:</t>
    </r>
    <r>
      <rPr>
        <sz val="11"/>
        <rFont val="Times New Roman"/>
        <family val="1"/>
      </rPr>
      <t xml:space="preserve"> </t>
    </r>
  </si>
  <si>
    <t>Ian Nettleship</t>
  </si>
  <si>
    <t>nettles@pitt.edu</t>
  </si>
  <si>
    <t>ENGR 0022</t>
  </si>
  <si>
    <t>ENGR 0022: Materials Structure and Properties</t>
  </si>
  <si>
    <t>MEMS 0040</t>
  </si>
  <si>
    <t>MEMS 0040: Materials and Manufacturing</t>
  </si>
  <si>
    <t>MEMS 1053: Structure of Crystals and Diffraction</t>
  </si>
  <si>
    <t>MEMS 1059: Phase Equilibria in Multi-Component Materials</t>
  </si>
  <si>
    <t>MEMS 1063: Phase Transformations and Microstructure Evolution</t>
  </si>
  <si>
    <t>3cr ENGR Elec</t>
  </si>
  <si>
    <t>Leonard Casson</t>
  </si>
  <si>
    <t>casson@pitt.edu</t>
  </si>
  <si>
    <t>CEE 1412 : Hydrology and Water Resources</t>
  </si>
  <si>
    <t>-</t>
  </si>
  <si>
    <t>CEE 1503 : Introduction to Environmental Engineering</t>
  </si>
  <si>
    <t>CEE 1513 : Environmental Engineering Processes</t>
  </si>
  <si>
    <t>Karen Brusic</t>
  </si>
  <si>
    <t>kbursic@pitt.edu</t>
  </si>
  <si>
    <t>IE 1054 : Productivity Analysis</t>
  </si>
  <si>
    <t>https://www.engineering.pitt.edu/Departments/Bioengineering/_Content/Programs/Undergraduate/Get-a-Minor/</t>
  </si>
  <si>
    <t>Arash Mahboobin</t>
  </si>
  <si>
    <t>mahboobin@pitt.edu</t>
  </si>
  <si>
    <t>Bioengineering Seminar</t>
  </si>
  <si>
    <t xml:space="preserve">Choose 1 Basic Life Science Course </t>
  </si>
  <si>
    <t>Choose 3 BIOENG Electives Courses</t>
  </si>
  <si>
    <t>John Ramirez</t>
  </si>
  <si>
    <t>ramirez@cs.pitt.edu</t>
  </si>
  <si>
    <t>Robert Kerestes</t>
  </si>
  <si>
    <t>rjk39@pitt.edu</t>
  </si>
  <si>
    <t>3cr MEMS0031</t>
  </si>
  <si>
    <t>Nuclear Engineering Certificate (15 Credits)</t>
  </si>
  <si>
    <t>Innovation, Product Design and Entrepreneurship Certificate (15 Credits)</t>
  </si>
  <si>
    <t>Sustainability Certificate (18 Credits)</t>
  </si>
  <si>
    <t>International Engineering Studies Certificate (15 Credits)</t>
  </si>
  <si>
    <t>Heng Ban</t>
  </si>
  <si>
    <t>heng.ban@pitt.edu</t>
  </si>
  <si>
    <r>
      <t>Minimum Added Courses:</t>
    </r>
    <r>
      <rPr>
        <sz val="11"/>
        <rFont val="Times New Roman"/>
        <family val="1"/>
      </rPr>
      <t xml:space="preserve"> </t>
    </r>
  </si>
  <si>
    <t>MEMS 1052</t>
  </si>
  <si>
    <t>MEMS 1052: Heat and Mass Transfer</t>
  </si>
  <si>
    <t>ENGR 1700: Introduction to Nuclear Engineering</t>
  </si>
  <si>
    <t>ENGR 1701: Fundamentals of Nuclear Reactors</t>
  </si>
  <si>
    <t>ENGR 1702: Nuclear Plant Technology</t>
  </si>
  <si>
    <t>David Schmidt</t>
  </si>
  <si>
    <t>david.schmidt@pitt.edu</t>
  </si>
  <si>
    <t>MEMS 1028</t>
  </si>
  <si>
    <t>MEMS 1028: Mechanical Desgin 1</t>
  </si>
  <si>
    <t>MEMS 1014</t>
  </si>
  <si>
    <t>MEMS 1043</t>
  </si>
  <si>
    <t>MEMS 1120: Applied Engineering Simulation in Design</t>
  </si>
  <si>
    <t>MEMS 1121: Applied Engineering Simulation in Design (1 credit course for 3 semesters)</t>
  </si>
  <si>
    <t>William Clark</t>
  </si>
  <si>
    <t>Entrepreneurship or Innovation and Product Design course</t>
  </si>
  <si>
    <t>https://www.engineering.pitt.edu/MCSI/Sustainability-Requirements/</t>
  </si>
  <si>
    <t>David Sanchez</t>
  </si>
  <si>
    <t>david.sanchez@pitt.edu</t>
  </si>
  <si>
    <t>ENGR 1907:  Sustainability Capstone Experience</t>
  </si>
  <si>
    <t>ENGR 1905: Current Issues in Sustainability</t>
  </si>
  <si>
    <t>CEE 1610: Engineering &amp; Sustainable Development </t>
  </si>
  <si>
    <t>Choose elective course</t>
  </si>
  <si>
    <t>https://www.engineering.pitt.edu/Student/Student-Programs/International/International-Engineering-Certificate/</t>
  </si>
  <si>
    <t>International Office</t>
  </si>
  <si>
    <t>international@engr.pitt.edu</t>
  </si>
  <si>
    <t>3cr. Hum/SS</t>
  </si>
  <si>
    <t>Language Training: Either one intermediate language course during a study abroad or two  intermediate courses at Pitt</t>
  </si>
  <si>
    <t>Local Culture: One course during a study abroad.  Acceptable areas: fine arts, history, literature etc.</t>
  </si>
  <si>
    <t>Culture Requirement at Pitt: An upper division course at Pitt which relates to the Local Culture requirement</t>
  </si>
  <si>
    <t>Courses in Engineering: Two or more courses during a study abroad; courses must satisfy department graduation requirements</t>
  </si>
  <si>
    <t>Work Experience/Internship: 1 term spent in engineering-related work in the overseas location.</t>
  </si>
  <si>
    <t>Minimum Additional Courses</t>
  </si>
  <si>
    <r>
      <t>Minimum Additional Courses:</t>
    </r>
    <r>
      <rPr>
        <sz val="11"/>
        <rFont val="Times New Roman"/>
        <family val="1"/>
      </rPr>
      <t xml:space="preserve"> </t>
    </r>
  </si>
  <si>
    <t>Minors Summary</t>
  </si>
  <si>
    <t>Certificates Summary</t>
  </si>
  <si>
    <t>3
3</t>
  </si>
  <si>
    <t>MEMS
Equivalent</t>
  </si>
  <si>
    <t>wclark@pitt.edu</t>
  </si>
  <si>
    <t>Engineering Simulation in Design Certificate (15 Credits)</t>
  </si>
  <si>
    <t>ME Program Manual</t>
  </si>
  <si>
    <t>Useful MEMS Links</t>
  </si>
  <si>
    <t>https://www.engineering.pitt.edu/Departments/MEMS/_Content/Undergraduate/Student-Resources/</t>
  </si>
  <si>
    <t>ME Technical Electives:</t>
  </si>
  <si>
    <t>Humanity/Social Science Electives:</t>
  </si>
  <si>
    <t>https://www.engineering.pitt.edu/Departments/MEMS/_Content/_Documents/Undergraduate/MEmanual2018/</t>
  </si>
  <si>
    <t xml:space="preserve">Pitt Class Search: </t>
  </si>
  <si>
    <t>https://psmobile.pitt.edu/app/catalog/classSearch</t>
  </si>
  <si>
    <t>Pathways Appointment Scheduling:</t>
  </si>
  <si>
    <t>https://pitt.guide.eab.com/app/#!/authentication/remote/</t>
  </si>
  <si>
    <t>Registration Information</t>
  </si>
  <si>
    <t>http://www.registrar.pitt.edu/students/enrollment</t>
  </si>
  <si>
    <r>
      <rPr>
        <u/>
        <sz val="12"/>
        <rFont val="Times New Roman"/>
        <family val="1"/>
      </rPr>
      <t>Additional Notes</t>
    </r>
    <r>
      <rPr>
        <sz val="12"/>
        <rFont val="Times New Roman"/>
        <family val="1"/>
      </rPr>
      <t xml:space="preserve">: </t>
    </r>
  </si>
  <si>
    <r>
      <t>Notes</t>
    </r>
    <r>
      <rPr>
        <b/>
        <sz val="12"/>
        <rFont val="Times New Roman"/>
        <family val="1"/>
      </rPr>
      <t>:</t>
    </r>
  </si>
  <si>
    <t>MEMS 1043: Senior Design Project</t>
  </si>
  <si>
    <t>MEMS 0024</t>
  </si>
  <si>
    <t>Dyn. Sys. Elect.</t>
  </si>
  <si>
    <t>ENGR 1050: Product Realization - Capstone Design Course</t>
  </si>
  <si>
    <t>Entrepreneurship Course</t>
  </si>
  <si>
    <t>3cr Hum/SS</t>
  </si>
  <si>
    <t>Two additional Industrial Engineering elective courses</t>
  </si>
  <si>
    <t>IE 1081 : Operations Research</t>
  </si>
  <si>
    <t>https://www.engineering.pitt.edu/Departments/Civil-Environmental/_Content/Undergraduate/Civil-Engineering-Minor/</t>
  </si>
  <si>
    <t>Civil Engineering Minor (18 credits)</t>
  </si>
  <si>
    <t>MEMS0071</t>
  </si>
  <si>
    <t>CEE 1402 Fluid Mechanics (counts as 1 of the Introductory CEE Courses)</t>
  </si>
  <si>
    <t>1 Introductory CEE courses</t>
  </si>
  <si>
    <r>
      <t xml:space="preserve">(prereq: ENGR0145, MEMS0031, </t>
    </r>
    <r>
      <rPr>
        <i/>
        <sz val="8"/>
        <rFont val="Times New Roman"/>
        <family val="1"/>
      </rPr>
      <t>MEMS1014</t>
    </r>
    <r>
      <rPr>
        <sz val="8"/>
        <rFont val="Times New Roman"/>
        <family val="1"/>
      </rPr>
      <t>)</t>
    </r>
  </si>
  <si>
    <r>
      <t xml:space="preserve">(prereq: PHYS0174, CHEM0960, </t>
    </r>
    <r>
      <rPr>
        <i/>
        <sz val="8"/>
        <rFont val="Times New Roman"/>
        <family val="1"/>
      </rPr>
      <t>MATH0290</t>
    </r>
    <r>
      <rPr>
        <sz val="8"/>
        <rFont val="Times New Roman"/>
        <family val="1"/>
      </rPr>
      <t>)</t>
    </r>
  </si>
  <si>
    <r>
      <t xml:space="preserve">(prereq: PHYS0175, </t>
    </r>
    <r>
      <rPr>
        <i/>
        <sz val="8"/>
        <rFont val="Times New Roman"/>
        <family val="1"/>
      </rPr>
      <t>MATH0290</t>
    </r>
    <r>
      <rPr>
        <sz val="8"/>
        <rFont val="Times New Roman"/>
        <family val="1"/>
      </rPr>
      <t>)</t>
    </r>
  </si>
  <si>
    <r>
      <t xml:space="preserve">(Prereq: </t>
    </r>
    <r>
      <rPr>
        <i/>
        <sz val="8"/>
        <rFont val="Times New Roman"/>
        <family val="1"/>
      </rPr>
      <t>MATH0220</t>
    </r>
    <r>
      <rPr>
        <sz val="8"/>
        <rFont val="Times New Roman"/>
        <family val="1"/>
      </rPr>
      <t>)</t>
    </r>
  </si>
  <si>
    <t>Open Elective</t>
  </si>
  <si>
    <t>https://www.engineering.pitt.edu/Departments/MEMS/_Content/_Documents/Undergraduate/Approved-Electives-08-12-20/</t>
  </si>
  <si>
    <t>https://catalog.upp.pitt.edu/content.php?catoid=188&amp;navoid=17732</t>
  </si>
  <si>
    <t>3cr Open Elec</t>
  </si>
  <si>
    <r>
      <t>Notes</t>
    </r>
    <r>
      <rPr>
        <b/>
        <sz val="12"/>
        <rFont val="Times New Roman"/>
        <family val="1"/>
      </rPr>
      <t>: ENGCMP0210 counts as Humanity elective</t>
    </r>
  </si>
  <si>
    <t>Minor Requirements:</t>
  </si>
  <si>
    <t>ENGINEERING ELECTIVES (21 cr)</t>
  </si>
  <si>
    <t>MECHANICAL ENGINEERING COURSES (39 cr)</t>
  </si>
  <si>
    <t>https://www.sci.pitt.edu/academics/undergraduate-majors/minors</t>
  </si>
  <si>
    <r>
      <rPr>
        <u/>
        <sz val="12"/>
        <rFont val="Times New Roman"/>
        <family val="1"/>
      </rPr>
      <t>Additional Notes</t>
    </r>
    <r>
      <rPr>
        <sz val="12"/>
        <rFont val="Times New Roman"/>
        <family val="1"/>
      </rPr>
      <t>: 
- Students are required to register for MEMS 1085 - Departmental Seminar each semester, unless there is a time coflict with another course in which case you are required to email undrmems@pitt.edu at the beginning of the semester to request a waiver.</t>
    </r>
  </si>
  <si>
    <t>ECE0101: Linear Circuits and Systems</t>
  </si>
  <si>
    <t>ECE0102: Microelectronic Circuits</t>
  </si>
  <si>
    <t>ECE0402: Signals, Systems and Probability</t>
  </si>
  <si>
    <t>Two ECE Elective Courses from the list provided</t>
  </si>
  <si>
    <r>
      <t xml:space="preserve">(Prereq: </t>
    </r>
    <r>
      <rPr>
        <i/>
        <sz val="10"/>
        <rFont val="Times New Roman"/>
        <family val="1"/>
      </rPr>
      <t>MATH0220</t>
    </r>
    <r>
      <rPr>
        <sz val="10"/>
        <rFont val="Times New Roman"/>
        <family val="1"/>
      </rPr>
      <t>)</t>
    </r>
  </si>
  <si>
    <r>
      <t xml:space="preserve">(prereq: PHYS0175, </t>
    </r>
    <r>
      <rPr>
        <i/>
        <sz val="10"/>
        <rFont val="Times New Roman"/>
        <family val="1"/>
      </rPr>
      <t>MATH0290</t>
    </r>
    <r>
      <rPr>
        <sz val="10"/>
        <rFont val="Times New Roman"/>
        <family val="1"/>
      </rPr>
      <t>)</t>
    </r>
  </si>
  <si>
    <r>
      <t xml:space="preserve">(prereq: PHYS0174, CHEM0960, </t>
    </r>
    <r>
      <rPr>
        <i/>
        <sz val="10"/>
        <rFont val="Times New Roman"/>
        <family val="1"/>
      </rPr>
      <t>MATH0290</t>
    </r>
    <r>
      <rPr>
        <sz val="10"/>
        <rFont val="Times New Roman"/>
        <family val="1"/>
      </rPr>
      <t>)</t>
    </r>
  </si>
  <si>
    <r>
      <t xml:space="preserve">(prereq: ENGR0145, MEMS0031, </t>
    </r>
    <r>
      <rPr>
        <i/>
        <sz val="10"/>
        <rFont val="Times New Roman"/>
        <family val="1"/>
      </rPr>
      <t>MEMS1014</t>
    </r>
    <r>
      <rPr>
        <sz val="10"/>
        <rFont val="Times New Roman"/>
        <family val="1"/>
      </rPr>
      <t>)</t>
    </r>
  </si>
  <si>
    <t>Engineering sustainability in Island Nations: Guam</t>
  </si>
  <si>
    <t>3 cr Open Elec</t>
  </si>
  <si>
    <t>https://www.engineering.pitt.edu/departments/electrical-computer/undergraduate/electrical-engineering/ee-minor/</t>
  </si>
  <si>
    <r>
      <t>Notes</t>
    </r>
    <r>
      <rPr>
        <b/>
        <sz val="12"/>
        <rFont val="Times New Roman"/>
        <family val="1"/>
      </rPr>
      <t xml:space="preserve">: ENGCMP0412 is a 'W' course and either Comm. Skills or Hum/SS. </t>
    </r>
  </si>
  <si>
    <t>https://www.engineering.pitt.edu/departments/mems/undergraduate/materials-science-and-engineering-minor/</t>
  </si>
  <si>
    <t>6cr ME Tech Elec</t>
  </si>
  <si>
    <t>3cr ME Tech Elec</t>
  </si>
  <si>
    <t>Three CEE elective courses</t>
  </si>
  <si>
    <t>9cr ME Tech Elec</t>
  </si>
  <si>
    <t>https://www.engineering.pitt.edu/departments/civil-environmental/undergraduate/environmental-engineering-minor/</t>
  </si>
  <si>
    <t>CS 0445 Data Structures (cross-listed with COE0445)</t>
  </si>
  <si>
    <t>CS 0447 Computer Organization and Assembly Language</t>
  </si>
  <si>
    <t>CS 1501 Algorithm Implementation (cross-listed with COE1501)</t>
  </si>
  <si>
    <t>Choose 1 of 2 courses: CS 0441 or CS 0449 (cross-listed as COE 0449)</t>
  </si>
  <si>
    <t>CMPINF 0401 Intermediate Programming (cross-listed with COE 0401)</t>
  </si>
  <si>
    <t>https://www.engineering.pitt.edu/departments/mems/undergraduate/certificate-in-engineering-stimulations-design/</t>
  </si>
  <si>
    <t>https://www.engineering.pitt.edu/programs/nuclear/nuclear/</t>
  </si>
  <si>
    <t>Minor</t>
  </si>
  <si>
    <t>Computer Engineering Minor (15 credits)</t>
  </si>
  <si>
    <t>https://www.engineering.pitt.edu/departments/electrical-computer/undergraduate/computer-engineering/coe-minor/</t>
  </si>
  <si>
    <t>Sam Dickerson</t>
  </si>
  <si>
    <t>dickerson@pitt.edu</t>
  </si>
  <si>
    <t>Minor Requirments:</t>
  </si>
  <si>
    <t>ECE 0201 - Digital Circuits and Systems</t>
  </si>
  <si>
    <t>ECE 0202 - Embedded Processors and Interfacing</t>
  </si>
  <si>
    <t>ECE 0301 - ECE Problem Solving with C++</t>
  </si>
  <si>
    <t>Computer Engineering Minor (17 credits)</t>
  </si>
  <si>
    <t>Electrical Engineering Minor (18 credits)</t>
  </si>
  <si>
    <t>https://www.engineering.pitt.edu/ipdec</t>
  </si>
  <si>
    <t>https://www.engineering.pitt.edu/contentassets/b4a81b54dc4946648eab2a4de81654e0/approved-electives-03-18-21.pdf</t>
  </si>
  <si>
    <t>ENGR Elective</t>
  </si>
  <si>
    <t>Two Advanced Computer Engineering elective courses (Note: ECE0302 is not an ME Tech Elect)</t>
  </si>
  <si>
    <t>ME Tech Elect</t>
  </si>
  <si>
    <t>Choose 1 Course in Statistics: ENGR0021</t>
  </si>
  <si>
    <t>MEMS 0024 Intro. to Mech Eng. Desgin - Innovation and Product Design courses</t>
  </si>
  <si>
    <t>MEMS 1049 Mechatronics - Innovation and Product Design courses</t>
  </si>
  <si>
    <r>
      <t>Notes</t>
    </r>
    <r>
      <rPr>
        <b/>
        <sz val="12"/>
        <rFont val="Times New Roman"/>
        <family val="1"/>
      </rPr>
      <t>: ENGCMP0210 and ENGCMP0412 combine to fulfill the Depth requirement</t>
    </r>
  </si>
  <si>
    <t>Choose 1 ME Specific Course</t>
  </si>
  <si>
    <t>https://www.engineering.pitt.edu/departments/industrial/undergraduate/degrees/minor/</t>
  </si>
  <si>
    <t>ENGR 0020: Probability and Statistics for Engineers 1</t>
  </si>
  <si>
    <t>ENGR 1228</t>
  </si>
  <si>
    <t>Global Supply Chain Networks and Manufacturing Culture in Latin America (Uruguay)</t>
  </si>
  <si>
    <t>ENGR 1283</t>
  </si>
  <si>
    <t>Exploration of Energy and Electrification: Brazil</t>
  </si>
  <si>
    <t>ENGR 1920</t>
  </si>
  <si>
    <t>ENGR 1450
ENGR 1282</t>
  </si>
  <si>
    <t>a) Engineering the German Way
b) German Engineering Culture &amp; Business Practices</t>
  </si>
  <si>
    <t>a) ME Technical Elective
b) Hum/SS Elective</t>
  </si>
  <si>
    <t>a) ME Technical Elective
b) ME Technical Elective</t>
  </si>
  <si>
    <t>None</t>
  </si>
  <si>
    <t>Engineering a Craft Brewery- International Experience 
(Prerequisite: ENGR1933 Engineering a Craft Brewery)</t>
  </si>
  <si>
    <t>https://www.engineering.pitt.edu/globalassets/departments/mechanical-and-materials-science/docs/student-resources/memanual2020.pdf</t>
  </si>
  <si>
    <t>Certificate Requirements:</t>
  </si>
  <si>
    <t>More Information can be found at the SSOE Study Abroad Website: https://www.engineering.pitt.edu/gee</t>
  </si>
  <si>
    <t>List Elective Courses Below:</t>
  </si>
  <si>
    <t>List Minors or Certificates Below:</t>
  </si>
  <si>
    <t>(Note: Students are required to register for MEMS 1085 - Departmental Seminar each semester)</t>
  </si>
  <si>
    <t>Swanson School of Engineering Minors and Certificates: https://www.engineering.pitt.edu/academics/minors-and-certificates/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</si>
</sst>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Helvetica"/>
      <family val="2"/>
    </font>
    <font>
      <b/>
      <sz val="12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sz val="8"/>
      <color rgb="FFFF0000"/>
      <name val="Helvetic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color rgb="FFFF0000"/>
      <name val="Times New Roman"/>
      <family val="1"/>
    </font>
    <font>
      <u/>
      <sz val="10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b/>
      <sz val="16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b/>
      <u/>
      <sz val="8"/>
      <name val="Times New Roman"/>
      <family val="1"/>
    </font>
    <font>
      <b/>
      <u/>
      <sz val="14"/>
      <name val="Times New Roman"/>
      <family val="1"/>
    </font>
    <font>
      <sz val="12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11"/>
      <name val="Times New Roman"/>
      <family val="1"/>
    </font>
    <font>
      <u/>
      <sz val="11"/>
      <color theme="10"/>
      <name val="Times New Roman"/>
      <family val="1"/>
    </font>
    <font>
      <b/>
      <u/>
      <sz val="11"/>
      <name val="Times New Roman"/>
      <family val="1"/>
    </font>
    <font>
      <sz val="11"/>
      <color rgb="FF333333"/>
      <name val="Times New Roman"/>
      <family val="1"/>
    </font>
    <font>
      <b/>
      <sz val="11"/>
      <color rgb="FFC00000"/>
      <name val="Times New Roman"/>
      <family val="1"/>
    </font>
    <font>
      <b/>
      <sz val="20"/>
      <name val="Times New Roman"/>
      <family val="1"/>
    </font>
    <font>
      <u/>
      <sz val="12"/>
      <name val="Times New Roman"/>
      <family val="1"/>
    </font>
    <font>
      <u/>
      <sz val="12"/>
      <color theme="10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u/>
      <sz val="10"/>
      <color theme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i/>
      <u/>
      <sz val="14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29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quotePrefix="1" applyFont="1" applyAlignment="1">
      <alignment horizontal="left"/>
    </xf>
    <xf numFmtId="0" fontId="3" fillId="0" borderId="0" xfId="0" quotePrefix="1" applyFont="1"/>
    <xf numFmtId="0" fontId="8" fillId="0" borderId="0" xfId="0" applyFont="1"/>
    <xf numFmtId="0" fontId="8" fillId="0" borderId="1" xfId="0" applyFont="1" applyBorder="1" applyAlignment="1">
      <alignment vertical="center"/>
    </xf>
    <xf numFmtId="0" fontId="10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/>
    <xf numFmtId="0" fontId="21" fillId="0" borderId="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0" fillId="4" borderId="0" xfId="0" applyFill="1"/>
    <xf numFmtId="0" fontId="8" fillId="4" borderId="20" xfId="0" applyFont="1" applyFill="1" applyBorder="1" applyAlignment="1">
      <alignment vertical="center"/>
    </xf>
    <xf numFmtId="0" fontId="23" fillId="0" borderId="0" xfId="0" applyFont="1"/>
    <xf numFmtId="0" fontId="20" fillId="3" borderId="1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8" fillId="8" borderId="24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5" borderId="24" xfId="0" applyFont="1" applyFill="1" applyBorder="1" applyAlignment="1">
      <alignment vertical="center"/>
    </xf>
    <xf numFmtId="0" fontId="8" fillId="7" borderId="24" xfId="0" applyFont="1" applyFill="1" applyBorder="1" applyAlignment="1">
      <alignment vertical="center"/>
    </xf>
    <xf numFmtId="0" fontId="8" fillId="6" borderId="24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6" fillId="0" borderId="6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8" fillId="4" borderId="14" xfId="0" applyFont="1" applyFill="1" applyBorder="1" applyAlignment="1">
      <alignment vertical="center"/>
    </xf>
    <xf numFmtId="0" fontId="20" fillId="3" borderId="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8" fillId="4" borderId="27" xfId="0" applyFont="1" applyFill="1" applyBorder="1" applyAlignment="1">
      <alignment vertical="center"/>
    </xf>
    <xf numFmtId="0" fontId="20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8" fillId="0" borderId="30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11" fillId="0" borderId="0" xfId="0" applyFont="1"/>
    <xf numFmtId="0" fontId="31" fillId="0" borderId="8" xfId="0" applyFont="1" applyBorder="1" applyAlignment="1">
      <alignment horizontal="left"/>
    </xf>
    <xf numFmtId="0" fontId="32" fillId="0" borderId="0" xfId="7" applyFont="1"/>
    <xf numFmtId="0" fontId="11" fillId="0" borderId="7" xfId="0" applyFont="1" applyBorder="1"/>
    <xf numFmtId="0" fontId="11" fillId="0" borderId="0" xfId="0" applyFont="1" applyAlignment="1">
      <alignment horizontal="left"/>
    </xf>
    <xf numFmtId="0" fontId="33" fillId="0" borderId="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7" xfId="0" applyFont="1" applyBorder="1" applyAlignment="1">
      <alignment vertical="center" wrapText="1"/>
    </xf>
    <xf numFmtId="0" fontId="34" fillId="0" borderId="8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34" fillId="0" borderId="0" xfId="0" applyFont="1"/>
    <xf numFmtId="0" fontId="11" fillId="0" borderId="2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32" fillId="0" borderId="0" xfId="7" applyFont="1" applyBorder="1"/>
    <xf numFmtId="0" fontId="33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34" fillId="0" borderId="0" xfId="0" applyFont="1" applyAlignment="1">
      <alignment horizontal="left"/>
    </xf>
    <xf numFmtId="0" fontId="1" fillId="0" borderId="0" xfId="7"/>
    <xf numFmtId="0" fontId="8" fillId="0" borderId="2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36" fillId="5" borderId="45" xfId="0" applyFont="1" applyFill="1" applyBorder="1" applyAlignment="1">
      <alignment horizontal="center" vertical="center" wrapText="1"/>
    </xf>
    <xf numFmtId="0" fontId="36" fillId="5" borderId="46" xfId="0" applyFont="1" applyFill="1" applyBorder="1" applyAlignment="1">
      <alignment horizontal="center" vertical="center" wrapText="1"/>
    </xf>
    <xf numFmtId="0" fontId="36" fillId="5" borderId="3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0" fillId="4" borderId="0" xfId="0" applyFont="1" applyFill="1"/>
    <xf numFmtId="0" fontId="20" fillId="0" borderId="0" xfId="0" applyFont="1" applyAlignment="1">
      <alignment horizontal="center"/>
    </xf>
    <xf numFmtId="0" fontId="38" fillId="0" borderId="0" xfId="7" applyFont="1"/>
    <xf numFmtId="0" fontId="8" fillId="11" borderId="25" xfId="0" applyFont="1" applyFill="1" applyBorder="1" applyAlignment="1">
      <alignment horizontal="left" vertical="center"/>
    </xf>
    <xf numFmtId="0" fontId="8" fillId="11" borderId="26" xfId="0" applyFont="1" applyFill="1" applyBorder="1" applyAlignment="1">
      <alignment horizontal="left" vertical="center"/>
    </xf>
    <xf numFmtId="0" fontId="8" fillId="12" borderId="22" xfId="0" applyFont="1" applyFill="1" applyBorder="1" applyAlignment="1">
      <alignment vertical="center"/>
    </xf>
    <xf numFmtId="0" fontId="8" fillId="12" borderId="24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41" fillId="0" borderId="0" xfId="7" applyFont="1"/>
    <xf numFmtId="0" fontId="41" fillId="0" borderId="0" xfId="7" applyFont="1" applyAlignment="1">
      <alignment vertical="center"/>
    </xf>
    <xf numFmtId="0" fontId="41" fillId="0" borderId="0" xfId="7" applyFont="1" applyBorder="1"/>
    <xf numFmtId="0" fontId="42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42" fillId="0" borderId="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44" fillId="0" borderId="0" xfId="7" applyFont="1" applyAlignment="1">
      <alignment horizontal="left" vertical="center"/>
    </xf>
    <xf numFmtId="0" fontId="19" fillId="3" borderId="15" xfId="0" applyFont="1" applyFill="1" applyBorder="1" applyAlignment="1">
      <alignment horizontal="center" vertical="center" textRotation="90"/>
    </xf>
    <xf numFmtId="0" fontId="19" fillId="3" borderId="16" xfId="0" applyFont="1" applyFill="1" applyBorder="1" applyAlignment="1">
      <alignment horizontal="center" vertical="center" textRotation="90"/>
    </xf>
    <xf numFmtId="0" fontId="19" fillId="3" borderId="17" xfId="0" applyFont="1" applyFill="1" applyBorder="1" applyAlignment="1">
      <alignment horizontal="center" vertical="center" textRotation="90"/>
    </xf>
    <xf numFmtId="0" fontId="16" fillId="4" borderId="20" xfId="0" applyFont="1" applyFill="1" applyBorder="1" applyAlignment="1">
      <alignment horizontal="left" vertical="top" wrapText="1"/>
    </xf>
    <xf numFmtId="0" fontId="8" fillId="4" borderId="21" xfId="0" applyFont="1" applyFill="1" applyBorder="1" applyAlignment="1">
      <alignment horizontal="left" vertical="top" wrapText="1"/>
    </xf>
    <xf numFmtId="0" fontId="16" fillId="4" borderId="14" xfId="0" applyFont="1" applyFill="1" applyBorder="1" applyAlignment="1">
      <alignment horizontal="left" vertical="top" wrapText="1"/>
    </xf>
    <xf numFmtId="0" fontId="8" fillId="4" borderId="18" xfId="0" applyFont="1" applyFill="1" applyBorder="1" applyAlignment="1">
      <alignment horizontal="left" vertical="top" wrapText="1"/>
    </xf>
    <xf numFmtId="0" fontId="19" fillId="3" borderId="3" xfId="0" applyFont="1" applyFill="1" applyBorder="1" applyAlignment="1">
      <alignment horizontal="center" vertical="center" textRotation="90"/>
    </xf>
    <xf numFmtId="0" fontId="19" fillId="3" borderId="8" xfId="0" applyFont="1" applyFill="1" applyBorder="1" applyAlignment="1">
      <alignment horizontal="center" vertical="center" textRotation="90"/>
    </xf>
    <xf numFmtId="0" fontId="19" fillId="3" borderId="9" xfId="0" applyFont="1" applyFill="1" applyBorder="1" applyAlignment="1">
      <alignment horizontal="center" vertical="center" textRotation="90"/>
    </xf>
    <xf numFmtId="0" fontId="8" fillId="0" borderId="35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31" fillId="13" borderId="35" xfId="0" applyFont="1" applyFill="1" applyBorder="1" applyAlignment="1">
      <alignment horizontal="center"/>
    </xf>
    <xf numFmtId="0" fontId="31" fillId="13" borderId="37" xfId="0" applyFont="1" applyFill="1" applyBorder="1" applyAlignment="1">
      <alignment horizontal="center"/>
    </xf>
    <xf numFmtId="0" fontId="31" fillId="13" borderId="36" xfId="0" applyFont="1" applyFill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10" fillId="0" borderId="27" xfId="0" applyFont="1" applyBorder="1"/>
    <xf numFmtId="0" fontId="10" fillId="0" borderId="2" xfId="0" applyFont="1" applyBorder="1"/>
    <xf numFmtId="0" fontId="10" fillId="0" borderId="14" xfId="0" applyFont="1" applyBorder="1"/>
    <xf numFmtId="0" fontId="10" fillId="0" borderId="28" xfId="0" applyFont="1" applyBorder="1"/>
    <xf numFmtId="0" fontId="10" fillId="0" borderId="12" xfId="0" applyFont="1" applyBorder="1"/>
    <xf numFmtId="0" fontId="10" fillId="0" borderId="18" xfId="0" applyFont="1" applyBorder="1"/>
    <xf numFmtId="0" fontId="31" fillId="6" borderId="35" xfId="0" applyFont="1" applyFill="1" applyBorder="1" applyAlignment="1">
      <alignment horizontal="center"/>
    </xf>
    <xf numFmtId="0" fontId="31" fillId="6" borderId="37" xfId="0" applyFont="1" applyFill="1" applyBorder="1" applyAlignment="1">
      <alignment horizontal="center"/>
    </xf>
    <xf numFmtId="0" fontId="31" fillId="6" borderId="36" xfId="0" applyFont="1" applyFill="1" applyBorder="1" applyAlignment="1">
      <alignment horizontal="center"/>
    </xf>
    <xf numFmtId="0" fontId="10" fillId="0" borderId="6" xfId="0" applyFont="1" applyBorder="1"/>
    <xf numFmtId="0" fontId="10" fillId="0" borderId="1" xfId="0" applyFont="1" applyBorder="1"/>
    <xf numFmtId="0" fontId="10" fillId="0" borderId="13" xfId="0" applyFont="1" applyBorder="1"/>
    <xf numFmtId="0" fontId="16" fillId="4" borderId="20" xfId="0" applyFont="1" applyFill="1" applyBorder="1" applyAlignment="1">
      <alignment horizontal="left" vertical="top"/>
    </xf>
    <xf numFmtId="0" fontId="8" fillId="4" borderId="21" xfId="0" applyFont="1" applyFill="1" applyBorder="1" applyAlignment="1">
      <alignment horizontal="left" vertical="top"/>
    </xf>
    <xf numFmtId="0" fontId="16" fillId="4" borderId="14" xfId="0" applyFont="1" applyFill="1" applyBorder="1" applyAlignment="1">
      <alignment horizontal="left" vertical="top"/>
    </xf>
    <xf numFmtId="0" fontId="8" fillId="4" borderId="18" xfId="0" applyFont="1" applyFill="1" applyBorder="1" applyAlignment="1">
      <alignment horizontal="left" vertical="top"/>
    </xf>
    <xf numFmtId="0" fontId="19" fillId="9" borderId="35" xfId="0" applyFont="1" applyFill="1" applyBorder="1" applyAlignment="1">
      <alignment horizontal="center"/>
    </xf>
    <xf numFmtId="0" fontId="19" fillId="9" borderId="37" xfId="0" applyFont="1" applyFill="1" applyBorder="1" applyAlignment="1">
      <alignment horizontal="center"/>
    </xf>
    <xf numFmtId="0" fontId="19" fillId="9" borderId="36" xfId="0" applyFont="1" applyFill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18" fillId="0" borderId="29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29" fillId="0" borderId="32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30" fillId="10" borderId="45" xfId="0" applyFont="1" applyFill="1" applyBorder="1" applyAlignment="1">
      <alignment horizontal="center" vertical="center"/>
    </xf>
    <xf numFmtId="0" fontId="30" fillId="10" borderId="46" xfId="0" applyFont="1" applyFill="1" applyBorder="1" applyAlignment="1">
      <alignment horizontal="center" vertical="center"/>
    </xf>
    <xf numFmtId="0" fontId="30" fillId="10" borderId="38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/>
    </xf>
    <xf numFmtId="0" fontId="30" fillId="10" borderId="35" xfId="0" applyFont="1" applyFill="1" applyBorder="1" applyAlignment="1">
      <alignment horizontal="center" vertical="center"/>
    </xf>
    <xf numFmtId="0" fontId="30" fillId="10" borderId="37" xfId="0" applyFont="1" applyFill="1" applyBorder="1" applyAlignment="1">
      <alignment horizontal="center" vertical="center"/>
    </xf>
    <xf numFmtId="0" fontId="30" fillId="10" borderId="36" xfId="0" applyFont="1" applyFill="1" applyBorder="1" applyAlignment="1">
      <alignment horizontal="center" vertical="center"/>
    </xf>
    <xf numFmtId="0" fontId="29" fillId="0" borderId="50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18" fillId="0" borderId="48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9" fillId="0" borderId="28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18" fillId="0" borderId="40" xfId="0" applyFont="1" applyBorder="1" applyAlignment="1">
      <alignment horizontal="left"/>
    </xf>
    <xf numFmtId="0" fontId="18" fillId="0" borderId="18" xfId="0" applyFont="1" applyBorder="1" applyAlignment="1">
      <alignment horizontal="left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61"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CCFFCC"/>
      <color rgb="FFE5FFE5"/>
      <color rgb="FFFFFF99"/>
      <color rgb="FFFFFFCC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353785</xdr:colOff>
      <xdr:row>4</xdr:row>
      <xdr:rowOff>27215</xdr:rowOff>
    </xdr:from>
    <xdr:to>
      <xdr:col>14</xdr:col>
      <xdr:colOff>253433</xdr:colOff>
      <xdr:row>23</xdr:row>
      <xdr:rowOff>215814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796A5D-226E-47B2-9B86-9D19543D9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50660" y="777309"/>
          <a:ext cx="3292929" cy="493919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508568</xdr:colOff>
      <xdr:row>0</xdr:row>
      <xdr:rowOff>59532</xdr:rowOff>
    </xdr:from>
    <xdr:to>
      <xdr:col>14</xdr:col>
      <xdr:colOff>415020</xdr:colOff>
      <xdr:row>20</xdr:row>
      <xdr:rowOff>33819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466806-B5AD-4240-B769-DF814E171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9099" y="59532"/>
          <a:ext cx="3359264" cy="493919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353785</xdr:colOff>
      <xdr:row>3</xdr:row>
      <xdr:rowOff>27215</xdr:rowOff>
    </xdr:from>
    <xdr:to>
      <xdr:col>13</xdr:col>
      <xdr:colOff>605858</xdr:colOff>
      <xdr:row>22</xdr:row>
      <xdr:rowOff>215814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29D90C8-C6D6-43EA-8E36-C64D31714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45860" y="770165"/>
          <a:ext cx="3300073" cy="489394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391206</xdr:colOff>
      <xdr:row>1</xdr:row>
      <xdr:rowOff>107156</xdr:rowOff>
    </xdr:from>
    <xdr:to>
      <xdr:col>14</xdr:col>
      <xdr:colOff>307864</xdr:colOff>
      <xdr:row>21</xdr:row>
      <xdr:rowOff>57630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8C6762-814B-440E-8D71-9BFCF308C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20581" y="309562"/>
          <a:ext cx="3369470" cy="492728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pitt.guide.eab.com/app/" TargetMode="External"/><Relationship Id="rId7" Type="http://schemas.openxmlformats.org/officeDocument/2006/relationships/hyperlink" Target="https://www.engineering.pitt.edu/globalassets/departments/mechanical-and-materials-science/docs/student-resources/memanual2020.pdf" TargetMode="External"/><Relationship Id="rId2" Type="http://schemas.openxmlformats.org/officeDocument/2006/relationships/hyperlink" Target="https://psmobile.pitt.edu/app/catalog/classSearch" TargetMode="External"/><Relationship Id="rId1" Type="http://schemas.openxmlformats.org/officeDocument/2006/relationships/hyperlink" Target="https://www.engineering.pitt.edu/Departments/MEMS/_Content/Undergraduate/Student-Resources/" TargetMode="External"/><Relationship Id="rId6" Type="http://schemas.openxmlformats.org/officeDocument/2006/relationships/hyperlink" Target="https://www.engineering.pitt.edu/contentassets/b4a81b54dc4946648eab2a4de81654e0/approved-electives-03-18-21.pdf" TargetMode="External"/><Relationship Id="rId5" Type="http://schemas.openxmlformats.org/officeDocument/2006/relationships/hyperlink" Target="https://catalog.upp.pitt.edu/content.php?catoid=188&amp;navoid=17732" TargetMode="External"/><Relationship Id="rId4" Type="http://schemas.openxmlformats.org/officeDocument/2006/relationships/hyperlink" Target="http://www.registrar.pitt.edu/students/enrollment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psmobile.pitt.edu/app/catalog/classSearch" TargetMode="External"/><Relationship Id="rId7" Type="http://schemas.openxmlformats.org/officeDocument/2006/relationships/hyperlink" Target="https://www.engineering.pitt.edu/Departments/MEMS/_Content/_Documents/Undergraduate/Approved-Electives-08-12-20/" TargetMode="External"/><Relationship Id="rId2" Type="http://schemas.openxmlformats.org/officeDocument/2006/relationships/hyperlink" Target="https://www.engineering.pitt.edu/Departments/MEMS/_Content/_Documents/Undergraduate/MEmanual2018/" TargetMode="External"/><Relationship Id="rId1" Type="http://schemas.openxmlformats.org/officeDocument/2006/relationships/hyperlink" Target="https://www.engineering.pitt.edu/Departments/MEMS/_Content/Undergraduate/Student-Resources/" TargetMode="External"/><Relationship Id="rId6" Type="http://schemas.openxmlformats.org/officeDocument/2006/relationships/hyperlink" Target="https://catalog.upp.pitt.edu/content.php?catoid=188&amp;navoid=17732" TargetMode="External"/><Relationship Id="rId5" Type="http://schemas.openxmlformats.org/officeDocument/2006/relationships/hyperlink" Target="http://www.registrar.pitt.edu/students/enrollment" TargetMode="External"/><Relationship Id="rId4" Type="http://schemas.openxmlformats.org/officeDocument/2006/relationships/hyperlink" Target="https://pitt.guide.eab.com/app/" TargetMode="External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gineering.pitt.edu/departments/electrical-computer/undergraduate/electrical-engineering/ee-minor/" TargetMode="External"/><Relationship Id="rId13" Type="http://schemas.openxmlformats.org/officeDocument/2006/relationships/hyperlink" Target="https://www.engineering.pitt.edu/departments/industrial/undergraduate/degrees/minor/" TargetMode="External"/><Relationship Id="rId3" Type="http://schemas.openxmlformats.org/officeDocument/2006/relationships/hyperlink" Target="mailto:rjk39@pitt.edu" TargetMode="External"/><Relationship Id="rId7" Type="http://schemas.openxmlformats.org/officeDocument/2006/relationships/hyperlink" Target="https://www.engineering.pitt.edu/Departments/Civil-Environmental/_Content/Undergraduate/Civil-Engineering-Minor/" TargetMode="External"/><Relationship Id="rId12" Type="http://schemas.openxmlformats.org/officeDocument/2006/relationships/hyperlink" Target="https://www.engineering.pitt.edu/departments/electrical-computer/undergraduate/computer-engineering/coe-minor/" TargetMode="External"/><Relationship Id="rId2" Type="http://schemas.openxmlformats.org/officeDocument/2006/relationships/hyperlink" Target="mailto:mahboobin@pitt.edu" TargetMode="External"/><Relationship Id="rId1" Type="http://schemas.openxmlformats.org/officeDocument/2006/relationships/hyperlink" Target="https://www.engineering.pitt.edu/Departments/Bioengineering/_Content/Programs/Undergraduate/Get-a-Minor/" TargetMode="External"/><Relationship Id="rId6" Type="http://schemas.openxmlformats.org/officeDocument/2006/relationships/hyperlink" Target="mailto:casson@pitt.edu" TargetMode="External"/><Relationship Id="rId11" Type="http://schemas.openxmlformats.org/officeDocument/2006/relationships/hyperlink" Target="https://www.sci.pitt.edu/academics/undergraduate-majors/minors" TargetMode="External"/><Relationship Id="rId5" Type="http://schemas.openxmlformats.org/officeDocument/2006/relationships/hyperlink" Target="mailto:kbursic@pitt.edu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https://www.engineering.pitt.edu/departments/civil-environmental/undergraduate/environmental-engineering-minor/" TargetMode="External"/><Relationship Id="rId4" Type="http://schemas.openxmlformats.org/officeDocument/2006/relationships/hyperlink" Target="mailto:casson@pitt.edu" TargetMode="External"/><Relationship Id="rId9" Type="http://schemas.openxmlformats.org/officeDocument/2006/relationships/hyperlink" Target="https://www.engineering.pitt.edu/departments/mems/undergraduate/materials-science-and-engineering-minor/" TargetMode="External"/><Relationship Id="rId14" Type="http://schemas.openxmlformats.org/officeDocument/2006/relationships/hyperlink" Target="https://www.engineering.pitt.edu/academics/minors-and-certificates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gineering.pitt.edu/departments/mems/undergraduate/certificate-in-engineering-stimulations-design/" TargetMode="External"/><Relationship Id="rId3" Type="http://schemas.openxmlformats.org/officeDocument/2006/relationships/hyperlink" Target="https://www.engineering.pitt.edu/MCSI/Sustainability-Requirements/" TargetMode="External"/><Relationship Id="rId7" Type="http://schemas.openxmlformats.org/officeDocument/2006/relationships/hyperlink" Target="mailto:david.schmidt@pitt.edu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mailto:david.sanchez@pitt.edu" TargetMode="External"/><Relationship Id="rId1" Type="http://schemas.openxmlformats.org/officeDocument/2006/relationships/hyperlink" Target="mailto:heng.ban@pitt.edu" TargetMode="External"/><Relationship Id="rId6" Type="http://schemas.openxmlformats.org/officeDocument/2006/relationships/hyperlink" Target="mailto:wclark@pitt.edu" TargetMode="External"/><Relationship Id="rId11" Type="http://schemas.openxmlformats.org/officeDocument/2006/relationships/hyperlink" Target="https://www.engineering.pitt.edu/academics/minors-and-certificates/" TargetMode="External"/><Relationship Id="rId5" Type="http://schemas.openxmlformats.org/officeDocument/2006/relationships/hyperlink" Target="https://www.engineering.pitt.edu/Student/Student-Programs/International/International-Engineering-Certificate/" TargetMode="External"/><Relationship Id="rId10" Type="http://schemas.openxmlformats.org/officeDocument/2006/relationships/hyperlink" Target="https://www.engineering.pitt.edu/ipdec" TargetMode="External"/><Relationship Id="rId4" Type="http://schemas.openxmlformats.org/officeDocument/2006/relationships/hyperlink" Target="mailto:international@engr.pitt.edu" TargetMode="External"/><Relationship Id="rId9" Type="http://schemas.openxmlformats.org/officeDocument/2006/relationships/hyperlink" Target="https://www.engineering.pitt.edu/programs/nuclear/nuclear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ngineering.pitt.edu/g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tabColor theme="6" tint="0.79998168889431442"/>
    <pageSetUpPr fitToPage="1"/>
  </sheetPr>
  <dimension ref="B1:N71"/>
  <sheetViews>
    <sheetView tabSelected="1" zoomScale="80" zoomScaleNormal="80" workbookViewId="0">
      <selection activeCell="C9" sqref="C9"/>
    </sheetView>
  </sheetViews>
  <sheetFormatPr defaultRowHeight="20.100000000000001" customHeight="1" x14ac:dyDescent="0.3"/>
  <cols>
    <col min="1" max="1" width="2" style="13" customWidth="1"/>
    <col min="2" max="2" width="13.42578125" style="13" customWidth="1"/>
    <col min="3" max="5" width="41.5703125" style="13" customWidth="1"/>
    <col min="6" max="6" width="4.42578125" style="13" customWidth="1"/>
    <col min="7" max="7" width="41.7109375" style="120" customWidth="1"/>
    <col min="8" max="8" width="7.7109375" style="134" customWidth="1"/>
    <col min="9" max="9" width="3.140625" style="13" customWidth="1"/>
    <col min="10" max="16384" width="9.140625" style="13"/>
  </cols>
  <sheetData>
    <row r="1" spans="2:8" s="11" customFormat="1" ht="20.100000000000001" customHeight="1" x14ac:dyDescent="0.25">
      <c r="B1" s="11" t="s">
        <v>234</v>
      </c>
      <c r="G1" s="129"/>
    </row>
    <row r="2" spans="2:8" s="11" customFormat="1" ht="20.100000000000001" customHeight="1" x14ac:dyDescent="0.25">
      <c r="C2" s="11" t="s">
        <v>235</v>
      </c>
      <c r="G2" s="129"/>
    </row>
    <row r="3" spans="2:8" s="11" customFormat="1" ht="20.100000000000001" customHeight="1" x14ac:dyDescent="0.25">
      <c r="G3" s="129"/>
    </row>
    <row r="4" spans="2:8" ht="20.100000000000001" customHeight="1" thickBot="1" x14ac:dyDescent="0.35">
      <c r="B4" s="11" t="s">
        <v>438</v>
      </c>
      <c r="C4" s="11"/>
      <c r="G4" s="130" t="s">
        <v>222</v>
      </c>
      <c r="H4" s="130"/>
    </row>
    <row r="5" spans="2:8" ht="20.100000000000001" customHeight="1" x14ac:dyDescent="0.3">
      <c r="B5" s="152" t="s">
        <v>191</v>
      </c>
      <c r="C5" s="53" t="s">
        <v>192</v>
      </c>
      <c r="D5" s="53" t="s">
        <v>193</v>
      </c>
      <c r="E5" s="53" t="s">
        <v>194</v>
      </c>
      <c r="G5" s="125" t="s">
        <v>166</v>
      </c>
      <c r="H5" s="131">
        <f t="shared" ref="H5:H41" si="0">COUNTIF($C$6:$E$59,G5)</f>
        <v>1</v>
      </c>
    </row>
    <row r="6" spans="2:8" ht="20.100000000000001" customHeight="1" x14ac:dyDescent="0.3">
      <c r="B6" s="153"/>
      <c r="C6" s="54"/>
      <c r="D6" s="54"/>
      <c r="E6" s="54"/>
      <c r="G6" s="126" t="s">
        <v>198</v>
      </c>
      <c r="H6" s="132">
        <f t="shared" si="0"/>
        <v>1</v>
      </c>
    </row>
    <row r="7" spans="2:8" ht="20.100000000000001" customHeight="1" x14ac:dyDescent="0.3">
      <c r="B7" s="153"/>
      <c r="C7" s="51" t="s">
        <v>166</v>
      </c>
      <c r="D7" s="51" t="s">
        <v>198</v>
      </c>
      <c r="E7" s="51"/>
      <c r="G7" s="126" t="s">
        <v>199</v>
      </c>
      <c r="H7" s="132">
        <f t="shared" si="0"/>
        <v>1</v>
      </c>
    </row>
    <row r="8" spans="2:8" ht="20.100000000000001" customHeight="1" x14ac:dyDescent="0.3">
      <c r="B8" s="153"/>
      <c r="C8" s="51" t="s">
        <v>168</v>
      </c>
      <c r="D8" s="51" t="s">
        <v>202</v>
      </c>
      <c r="E8" s="51"/>
      <c r="G8" s="126" t="s">
        <v>200</v>
      </c>
      <c r="H8" s="132">
        <f t="shared" si="0"/>
        <v>1</v>
      </c>
    </row>
    <row r="9" spans="2:8" ht="20.100000000000001" customHeight="1" x14ac:dyDescent="0.3">
      <c r="B9" s="153"/>
      <c r="C9" s="51" t="s">
        <v>203</v>
      </c>
      <c r="D9" s="51" t="s">
        <v>204</v>
      </c>
      <c r="E9" s="51"/>
      <c r="G9" s="126" t="s">
        <v>201</v>
      </c>
      <c r="H9" s="132">
        <f t="shared" si="0"/>
        <v>1</v>
      </c>
    </row>
    <row r="10" spans="2:8" ht="20.100000000000001" customHeight="1" x14ac:dyDescent="0.3">
      <c r="B10" s="153"/>
      <c r="C10" s="51" t="s">
        <v>167</v>
      </c>
      <c r="D10" s="51" t="s">
        <v>205</v>
      </c>
      <c r="E10" s="51"/>
      <c r="G10" s="56" t="s">
        <v>168</v>
      </c>
      <c r="H10" s="132">
        <f t="shared" si="0"/>
        <v>1</v>
      </c>
    </row>
    <row r="11" spans="2:8" ht="20.100000000000001" customHeight="1" x14ac:dyDescent="0.3">
      <c r="B11" s="153"/>
      <c r="C11" s="51" t="s">
        <v>155</v>
      </c>
      <c r="D11" s="73" t="s">
        <v>158</v>
      </c>
      <c r="E11" s="51"/>
      <c r="G11" s="56" t="s">
        <v>202</v>
      </c>
      <c r="H11" s="132">
        <f t="shared" si="0"/>
        <v>1</v>
      </c>
    </row>
    <row r="12" spans="2:8" ht="20.100000000000001" customHeight="1" x14ac:dyDescent="0.3">
      <c r="B12" s="153"/>
      <c r="C12" s="51"/>
      <c r="D12" s="51"/>
      <c r="E12" s="51"/>
      <c r="G12" s="56" t="s">
        <v>203</v>
      </c>
      <c r="H12" s="132">
        <f t="shared" si="0"/>
        <v>1</v>
      </c>
    </row>
    <row r="13" spans="2:8" ht="19.5" customHeight="1" x14ac:dyDescent="0.3">
      <c r="B13" s="153"/>
      <c r="C13" s="155" t="s">
        <v>368</v>
      </c>
      <c r="D13" s="155" t="s">
        <v>385</v>
      </c>
      <c r="E13" s="157" t="s">
        <v>418</v>
      </c>
      <c r="G13" s="56" t="s">
        <v>204</v>
      </c>
      <c r="H13" s="132">
        <f t="shared" si="0"/>
        <v>1</v>
      </c>
    </row>
    <row r="14" spans="2:8" ht="20.100000000000001" customHeight="1" thickBot="1" x14ac:dyDescent="0.35">
      <c r="B14" s="154"/>
      <c r="C14" s="156"/>
      <c r="D14" s="156"/>
      <c r="E14" s="158"/>
      <c r="G14" s="57" t="s">
        <v>155</v>
      </c>
      <c r="H14" s="132">
        <f t="shared" si="0"/>
        <v>1</v>
      </c>
    </row>
    <row r="15" spans="2:8" ht="20.100000000000001" customHeight="1" thickBot="1" x14ac:dyDescent="0.35">
      <c r="B15" s="14"/>
      <c r="C15" s="14"/>
      <c r="D15" s="17"/>
      <c r="E15" s="17"/>
      <c r="G15" s="57" t="s">
        <v>156</v>
      </c>
      <c r="H15" s="132">
        <f t="shared" si="0"/>
        <v>1</v>
      </c>
    </row>
    <row r="16" spans="2:8" ht="20.100000000000001" customHeight="1" x14ac:dyDescent="0.3">
      <c r="B16" s="159" t="s">
        <v>195</v>
      </c>
      <c r="C16" s="74" t="s">
        <v>192</v>
      </c>
      <c r="D16" s="74" t="s">
        <v>193</v>
      </c>
      <c r="E16" s="53" t="s">
        <v>194</v>
      </c>
      <c r="G16" s="57" t="s">
        <v>157</v>
      </c>
      <c r="H16" s="132">
        <f t="shared" si="0"/>
        <v>4</v>
      </c>
    </row>
    <row r="17" spans="2:14" ht="20.100000000000001" customHeight="1" x14ac:dyDescent="0.3">
      <c r="B17" s="160"/>
      <c r="C17" s="75"/>
      <c r="D17" s="75"/>
      <c r="E17" s="54"/>
      <c r="G17" s="57" t="s">
        <v>157</v>
      </c>
      <c r="H17" s="132">
        <f t="shared" si="0"/>
        <v>4</v>
      </c>
    </row>
    <row r="18" spans="2:14" ht="20.100000000000001" customHeight="1" x14ac:dyDescent="0.3">
      <c r="B18" s="160"/>
      <c r="C18" s="73" t="s">
        <v>199</v>
      </c>
      <c r="D18" s="73" t="s">
        <v>201</v>
      </c>
      <c r="E18" s="51"/>
      <c r="G18" s="57" t="s">
        <v>157</v>
      </c>
      <c r="H18" s="132">
        <f t="shared" si="0"/>
        <v>4</v>
      </c>
    </row>
    <row r="19" spans="2:14" ht="20.100000000000001" customHeight="1" x14ac:dyDescent="0.3">
      <c r="B19" s="160"/>
      <c r="C19" s="73" t="s">
        <v>200</v>
      </c>
      <c r="D19" s="73" t="s">
        <v>208</v>
      </c>
      <c r="E19" s="51"/>
      <c r="G19" s="57" t="s">
        <v>157</v>
      </c>
      <c r="H19" s="132">
        <f t="shared" si="0"/>
        <v>4</v>
      </c>
    </row>
    <row r="20" spans="2:14" ht="20.100000000000001" customHeight="1" x14ac:dyDescent="0.3">
      <c r="B20" s="160"/>
      <c r="C20" s="73" t="s">
        <v>206</v>
      </c>
      <c r="D20" s="73" t="s">
        <v>210</v>
      </c>
      <c r="E20" s="51"/>
      <c r="G20" s="57" t="s">
        <v>158</v>
      </c>
      <c r="H20" s="132">
        <f t="shared" si="0"/>
        <v>1</v>
      </c>
    </row>
    <row r="21" spans="2:14" ht="20.100000000000001" customHeight="1" x14ac:dyDescent="0.3">
      <c r="B21" s="160"/>
      <c r="C21" s="73" t="s">
        <v>207</v>
      </c>
      <c r="D21" s="73" t="s">
        <v>223</v>
      </c>
      <c r="E21" s="51"/>
      <c r="G21" s="58" t="s">
        <v>167</v>
      </c>
      <c r="H21" s="132">
        <f t="shared" si="0"/>
        <v>1</v>
      </c>
    </row>
    <row r="22" spans="2:14" ht="20.100000000000001" customHeight="1" x14ac:dyDescent="0.3">
      <c r="B22" s="160"/>
      <c r="C22" s="73" t="s">
        <v>209</v>
      </c>
      <c r="D22" s="73" t="s">
        <v>215</v>
      </c>
      <c r="E22" s="51"/>
      <c r="G22" s="58" t="s">
        <v>205</v>
      </c>
      <c r="H22" s="132">
        <f t="shared" si="0"/>
        <v>1</v>
      </c>
    </row>
    <row r="23" spans="2:14" ht="20.100000000000001" customHeight="1" x14ac:dyDescent="0.3">
      <c r="B23" s="160"/>
      <c r="C23" s="73"/>
      <c r="D23" s="73" t="s">
        <v>157</v>
      </c>
      <c r="E23" s="51"/>
      <c r="G23" s="58" t="s">
        <v>206</v>
      </c>
      <c r="H23" s="132">
        <f t="shared" si="0"/>
        <v>1</v>
      </c>
    </row>
    <row r="24" spans="2:14" ht="20.100000000000001" customHeight="1" x14ac:dyDescent="0.3">
      <c r="B24" s="160"/>
      <c r="C24" s="155" t="s">
        <v>346</v>
      </c>
      <c r="D24" s="155" t="s">
        <v>346</v>
      </c>
      <c r="E24" s="157" t="s">
        <v>346</v>
      </c>
      <c r="G24" s="58" t="s">
        <v>207</v>
      </c>
      <c r="H24" s="132">
        <f t="shared" si="0"/>
        <v>1</v>
      </c>
    </row>
    <row r="25" spans="2:14" ht="20.100000000000001" customHeight="1" thickBot="1" x14ac:dyDescent="0.35">
      <c r="B25" s="161"/>
      <c r="C25" s="156"/>
      <c r="D25" s="156"/>
      <c r="E25" s="158"/>
      <c r="G25" s="58" t="s">
        <v>208</v>
      </c>
      <c r="H25" s="132">
        <f t="shared" si="0"/>
        <v>1</v>
      </c>
    </row>
    <row r="26" spans="2:14" ht="20.100000000000001" customHeight="1" thickBot="1" x14ac:dyDescent="0.35">
      <c r="B26" s="14"/>
      <c r="C26" s="14"/>
      <c r="D26" s="17"/>
      <c r="E26" s="17"/>
      <c r="G26" s="59" t="s">
        <v>209</v>
      </c>
      <c r="H26" s="132">
        <f t="shared" si="0"/>
        <v>1</v>
      </c>
    </row>
    <row r="27" spans="2:14" ht="20.100000000000001" customHeight="1" x14ac:dyDescent="0.3">
      <c r="B27" s="159" t="s">
        <v>196</v>
      </c>
      <c r="C27" s="53" t="s">
        <v>192</v>
      </c>
      <c r="D27" s="53" t="s">
        <v>193</v>
      </c>
      <c r="E27" s="53" t="s">
        <v>194</v>
      </c>
      <c r="G27" s="59" t="s">
        <v>210</v>
      </c>
      <c r="H27" s="132">
        <f t="shared" si="0"/>
        <v>1</v>
      </c>
    </row>
    <row r="28" spans="2:14" ht="20.100000000000001" customHeight="1" x14ac:dyDescent="0.3">
      <c r="B28" s="160"/>
      <c r="C28" s="54"/>
      <c r="D28" s="54"/>
      <c r="E28" s="54"/>
      <c r="G28" s="59" t="s">
        <v>211</v>
      </c>
      <c r="H28" s="132">
        <f t="shared" si="0"/>
        <v>1</v>
      </c>
    </row>
    <row r="29" spans="2:14" ht="20.100000000000001" customHeight="1" x14ac:dyDescent="0.3">
      <c r="B29" s="160"/>
      <c r="C29" s="51" t="s">
        <v>213</v>
      </c>
      <c r="D29" s="51" t="s">
        <v>211</v>
      </c>
      <c r="E29" s="51"/>
      <c r="G29" s="59" t="s">
        <v>223</v>
      </c>
      <c r="H29" s="132">
        <f t="shared" si="0"/>
        <v>1</v>
      </c>
    </row>
    <row r="30" spans="2:14" ht="20.100000000000001" customHeight="1" x14ac:dyDescent="0.3">
      <c r="B30" s="160"/>
      <c r="C30" s="51" t="s">
        <v>224</v>
      </c>
      <c r="D30" s="51" t="s">
        <v>217</v>
      </c>
      <c r="E30" s="51"/>
      <c r="G30" s="59" t="s">
        <v>213</v>
      </c>
      <c r="H30" s="132">
        <f t="shared" si="0"/>
        <v>1</v>
      </c>
    </row>
    <row r="31" spans="2:14" ht="20.100000000000001" customHeight="1" thickBot="1" x14ac:dyDescent="0.35">
      <c r="B31" s="160"/>
      <c r="C31" s="51" t="s">
        <v>216</v>
      </c>
      <c r="D31" s="51" t="s">
        <v>218</v>
      </c>
      <c r="E31" s="51"/>
      <c r="G31" s="59" t="s">
        <v>224</v>
      </c>
      <c r="H31" s="132">
        <f t="shared" si="0"/>
        <v>1</v>
      </c>
    </row>
    <row r="32" spans="2:14" ht="20.100000000000001" customHeight="1" thickBot="1" x14ac:dyDescent="0.35">
      <c r="B32" s="160"/>
      <c r="C32" s="51" t="s">
        <v>364</v>
      </c>
      <c r="D32" s="51" t="s">
        <v>180</v>
      </c>
      <c r="E32" s="51"/>
      <c r="G32" s="59" t="s">
        <v>215</v>
      </c>
      <c r="H32" s="132">
        <f t="shared" si="0"/>
        <v>1</v>
      </c>
      <c r="J32" s="165" t="s">
        <v>437</v>
      </c>
      <c r="K32" s="166"/>
      <c r="L32" s="166"/>
      <c r="M32" s="166"/>
      <c r="N32" s="167"/>
    </row>
    <row r="33" spans="2:14" ht="20.100000000000001" customHeight="1" x14ac:dyDescent="0.3">
      <c r="B33" s="160"/>
      <c r="C33" s="51" t="s">
        <v>156</v>
      </c>
      <c r="D33" s="51" t="s">
        <v>157</v>
      </c>
      <c r="E33" s="51"/>
      <c r="G33" s="59" t="s">
        <v>216</v>
      </c>
      <c r="H33" s="132">
        <f t="shared" si="0"/>
        <v>1</v>
      </c>
      <c r="J33" s="168"/>
      <c r="K33" s="169"/>
      <c r="L33" s="169"/>
      <c r="M33" s="169"/>
      <c r="N33" s="170"/>
    </row>
    <row r="34" spans="2:14" ht="20.100000000000001" customHeight="1" x14ac:dyDescent="0.3">
      <c r="B34" s="160"/>
      <c r="C34" s="51"/>
      <c r="D34" s="51"/>
      <c r="E34" s="51"/>
      <c r="G34" s="59" t="s">
        <v>217</v>
      </c>
      <c r="H34" s="132">
        <f t="shared" si="0"/>
        <v>1</v>
      </c>
      <c r="J34" s="171"/>
      <c r="K34" s="172"/>
      <c r="L34" s="172"/>
      <c r="M34" s="172"/>
      <c r="N34" s="173"/>
    </row>
    <row r="35" spans="2:14" ht="20.100000000000001" customHeight="1" x14ac:dyDescent="0.3">
      <c r="B35" s="160"/>
      <c r="C35" s="155" t="s">
        <v>346</v>
      </c>
      <c r="D35" s="155" t="s">
        <v>346</v>
      </c>
      <c r="E35" s="157" t="s">
        <v>346</v>
      </c>
      <c r="G35" s="59" t="s">
        <v>218</v>
      </c>
      <c r="H35" s="132">
        <f t="shared" si="0"/>
        <v>1</v>
      </c>
      <c r="J35" s="171"/>
      <c r="K35" s="172"/>
      <c r="L35" s="172"/>
      <c r="M35" s="172"/>
      <c r="N35" s="173"/>
    </row>
    <row r="36" spans="2:14" ht="20.100000000000001" customHeight="1" thickBot="1" x14ac:dyDescent="0.35">
      <c r="B36" s="161"/>
      <c r="C36" s="156"/>
      <c r="D36" s="156"/>
      <c r="E36" s="158"/>
      <c r="G36" s="59" t="s">
        <v>219</v>
      </c>
      <c r="H36" s="132">
        <f t="shared" si="0"/>
        <v>1</v>
      </c>
      <c r="J36" s="174"/>
      <c r="K36" s="175"/>
      <c r="L36" s="175"/>
      <c r="M36" s="175"/>
      <c r="N36" s="176"/>
    </row>
    <row r="37" spans="2:14" ht="20.100000000000001" customHeight="1" thickBot="1" x14ac:dyDescent="0.35">
      <c r="B37" s="14"/>
      <c r="C37" s="14"/>
      <c r="D37" s="17"/>
      <c r="E37" s="17"/>
      <c r="G37" s="59" t="s">
        <v>220</v>
      </c>
      <c r="H37" s="132">
        <f t="shared" si="0"/>
        <v>1</v>
      </c>
    </row>
    <row r="38" spans="2:14" ht="20.100000000000001" customHeight="1" thickBot="1" x14ac:dyDescent="0.35">
      <c r="B38" s="159" t="s">
        <v>197</v>
      </c>
      <c r="C38" s="53" t="s">
        <v>192</v>
      </c>
      <c r="D38" s="53" t="s">
        <v>193</v>
      </c>
      <c r="E38" s="53" t="s">
        <v>194</v>
      </c>
      <c r="G38" s="59" t="s">
        <v>221</v>
      </c>
      <c r="H38" s="132">
        <f t="shared" si="0"/>
        <v>1</v>
      </c>
      <c r="J38" s="183" t="s">
        <v>436</v>
      </c>
      <c r="K38" s="184"/>
      <c r="L38" s="184"/>
      <c r="M38" s="184"/>
      <c r="N38" s="185"/>
    </row>
    <row r="39" spans="2:14" ht="20.100000000000001" customHeight="1" x14ac:dyDescent="0.3">
      <c r="B39" s="160"/>
      <c r="C39" s="54"/>
      <c r="D39" s="54"/>
      <c r="E39" s="54"/>
      <c r="G39" s="60" t="s">
        <v>364</v>
      </c>
      <c r="H39" s="132">
        <f t="shared" si="0"/>
        <v>1</v>
      </c>
      <c r="J39" s="186"/>
      <c r="K39" s="187"/>
      <c r="L39" s="187"/>
      <c r="M39" s="187"/>
      <c r="N39" s="188"/>
    </row>
    <row r="40" spans="2:14" ht="20.100000000000001" customHeight="1" x14ac:dyDescent="0.3">
      <c r="B40" s="160"/>
      <c r="C40" s="51" t="s">
        <v>219</v>
      </c>
      <c r="D40" s="51" t="s">
        <v>220</v>
      </c>
      <c r="E40" s="51"/>
      <c r="G40" s="60" t="s">
        <v>180</v>
      </c>
      <c r="H40" s="132">
        <f t="shared" ref="H40" si="1">COUNTIF($C$6:$E$59,G40)</f>
        <v>1</v>
      </c>
      <c r="J40" s="177"/>
      <c r="K40" s="178"/>
      <c r="L40" s="178"/>
      <c r="M40" s="178"/>
      <c r="N40" s="179"/>
    </row>
    <row r="41" spans="2:14" ht="20.100000000000001" customHeight="1" x14ac:dyDescent="0.3">
      <c r="B41" s="160"/>
      <c r="C41" s="51" t="s">
        <v>221</v>
      </c>
      <c r="D41" s="51" t="s">
        <v>181</v>
      </c>
      <c r="E41" s="51"/>
      <c r="G41" s="60" t="s">
        <v>179</v>
      </c>
      <c r="H41" s="132">
        <f t="shared" si="0"/>
        <v>1</v>
      </c>
      <c r="J41" s="177"/>
      <c r="K41" s="178"/>
      <c r="L41" s="178"/>
      <c r="M41" s="178"/>
      <c r="N41" s="179"/>
    </row>
    <row r="42" spans="2:14" ht="20.100000000000001" customHeight="1" x14ac:dyDescent="0.3">
      <c r="B42" s="160"/>
      <c r="C42" s="51" t="s">
        <v>179</v>
      </c>
      <c r="D42" s="51" t="s">
        <v>181</v>
      </c>
      <c r="E42" s="51"/>
      <c r="G42" s="60" t="s">
        <v>181</v>
      </c>
      <c r="H42" s="132">
        <f t="shared" ref="H42:H48" si="2">COUNTIF($C$6:$E$59,G42)</f>
        <v>4</v>
      </c>
      <c r="J42" s="177"/>
      <c r="K42" s="178"/>
      <c r="L42" s="178"/>
      <c r="M42" s="178"/>
      <c r="N42" s="179"/>
    </row>
    <row r="43" spans="2:14" ht="20.100000000000001" customHeight="1" x14ac:dyDescent="0.3">
      <c r="B43" s="160"/>
      <c r="C43" s="51" t="s">
        <v>181</v>
      </c>
      <c r="D43" s="51" t="s">
        <v>181</v>
      </c>
      <c r="E43" s="51"/>
      <c r="G43" s="60" t="s">
        <v>181</v>
      </c>
      <c r="H43" s="132">
        <f t="shared" si="2"/>
        <v>4</v>
      </c>
      <c r="J43" s="177"/>
      <c r="K43" s="178"/>
      <c r="L43" s="178"/>
      <c r="M43" s="178"/>
      <c r="N43" s="179"/>
    </row>
    <row r="44" spans="2:14" ht="20.100000000000001" customHeight="1" x14ac:dyDescent="0.3">
      <c r="B44" s="160"/>
      <c r="C44" s="51" t="s">
        <v>157</v>
      </c>
      <c r="D44" s="51" t="s">
        <v>157</v>
      </c>
      <c r="E44" s="51"/>
      <c r="G44" s="60" t="s">
        <v>181</v>
      </c>
      <c r="H44" s="132">
        <f t="shared" si="2"/>
        <v>4</v>
      </c>
      <c r="J44" s="177"/>
      <c r="K44" s="178"/>
      <c r="L44" s="178"/>
      <c r="M44" s="178"/>
      <c r="N44" s="179"/>
    </row>
    <row r="45" spans="2:14" ht="20.100000000000001" customHeight="1" thickBot="1" x14ac:dyDescent="0.35">
      <c r="B45" s="160"/>
      <c r="C45" s="51"/>
      <c r="D45" s="51"/>
      <c r="E45" s="51"/>
      <c r="G45" s="60" t="s">
        <v>181</v>
      </c>
      <c r="H45" s="132">
        <f t="shared" si="2"/>
        <v>4</v>
      </c>
      <c r="J45" s="180"/>
      <c r="K45" s="181"/>
      <c r="L45" s="181"/>
      <c r="M45" s="181"/>
      <c r="N45" s="182"/>
    </row>
    <row r="46" spans="2:14" ht="20.100000000000001" customHeight="1" x14ac:dyDescent="0.3">
      <c r="B46" s="160"/>
      <c r="C46" s="155" t="s">
        <v>346</v>
      </c>
      <c r="D46" s="155" t="s">
        <v>346</v>
      </c>
      <c r="E46" s="157" t="s">
        <v>346</v>
      </c>
      <c r="G46" s="123" t="s">
        <v>227</v>
      </c>
      <c r="H46" s="132">
        <f t="shared" si="2"/>
        <v>0</v>
      </c>
    </row>
    <row r="47" spans="2:14" ht="20.100000000000001" customHeight="1" thickBot="1" x14ac:dyDescent="0.35">
      <c r="B47" s="161"/>
      <c r="C47" s="156"/>
      <c r="D47" s="156"/>
      <c r="E47" s="158"/>
      <c r="G47" s="123" t="s">
        <v>228</v>
      </c>
      <c r="H47" s="132">
        <f t="shared" si="2"/>
        <v>0</v>
      </c>
    </row>
    <row r="48" spans="2:14" s="134" customFormat="1" ht="20.100000000000001" customHeight="1" thickBot="1" x14ac:dyDescent="0.35">
      <c r="B48" s="14"/>
      <c r="C48" s="14"/>
      <c r="D48" s="17"/>
      <c r="E48" s="17"/>
      <c r="F48" s="13"/>
      <c r="G48" s="124" t="s">
        <v>229</v>
      </c>
      <c r="H48" s="133">
        <f t="shared" si="2"/>
        <v>0</v>
      </c>
    </row>
    <row r="49" spans="2:5" ht="20.100000000000001" customHeight="1" x14ac:dyDescent="0.3">
      <c r="B49" s="159" t="s">
        <v>225</v>
      </c>
      <c r="C49" s="53" t="s">
        <v>192</v>
      </c>
      <c r="D49" s="53" t="s">
        <v>193</v>
      </c>
      <c r="E49" s="71" t="s">
        <v>194</v>
      </c>
    </row>
    <row r="50" spans="2:5" ht="20.100000000000001" customHeight="1" x14ac:dyDescent="0.3">
      <c r="B50" s="160"/>
      <c r="C50" s="54"/>
      <c r="D50" s="54"/>
      <c r="E50" s="72"/>
    </row>
    <row r="51" spans="2:5" ht="20.100000000000001" customHeight="1" x14ac:dyDescent="0.3">
      <c r="B51" s="160"/>
      <c r="C51" s="51"/>
      <c r="D51" s="51"/>
      <c r="E51" s="70"/>
    </row>
    <row r="52" spans="2:5" ht="20.100000000000001" customHeight="1" x14ac:dyDescent="0.3">
      <c r="B52" s="160"/>
      <c r="C52" s="51"/>
      <c r="D52" s="51"/>
      <c r="E52" s="70"/>
    </row>
    <row r="53" spans="2:5" ht="20.100000000000001" customHeight="1" x14ac:dyDescent="0.3">
      <c r="B53" s="160"/>
      <c r="C53" s="51"/>
      <c r="D53" s="51"/>
      <c r="E53" s="70"/>
    </row>
    <row r="54" spans="2:5" ht="20.100000000000001" customHeight="1" x14ac:dyDescent="0.3">
      <c r="B54" s="160"/>
      <c r="C54" s="51"/>
      <c r="D54" s="51"/>
      <c r="E54" s="70"/>
    </row>
    <row r="55" spans="2:5" ht="20.100000000000001" customHeight="1" x14ac:dyDescent="0.3">
      <c r="B55" s="160"/>
      <c r="C55" s="51"/>
      <c r="D55" s="51"/>
      <c r="E55" s="70"/>
    </row>
    <row r="56" spans="2:5" ht="20.100000000000001" customHeight="1" x14ac:dyDescent="0.3">
      <c r="B56" s="160"/>
      <c r="C56" s="51"/>
      <c r="D56" s="51"/>
      <c r="E56" s="70"/>
    </row>
    <row r="57" spans="2:5" ht="20.100000000000001" customHeight="1" x14ac:dyDescent="0.3">
      <c r="B57" s="160"/>
      <c r="C57" s="155" t="s">
        <v>346</v>
      </c>
      <c r="D57" s="155" t="s">
        <v>346</v>
      </c>
      <c r="E57" s="157" t="s">
        <v>346</v>
      </c>
    </row>
    <row r="58" spans="2:5" ht="20.100000000000001" customHeight="1" thickBot="1" x14ac:dyDescent="0.35">
      <c r="B58" s="161"/>
      <c r="C58" s="156"/>
      <c r="D58" s="156"/>
      <c r="E58" s="158"/>
    </row>
    <row r="59" spans="2:5" ht="15" customHeight="1" thickBot="1" x14ac:dyDescent="0.35">
      <c r="B59" s="14"/>
      <c r="C59" s="14"/>
      <c r="D59" s="17"/>
      <c r="E59" s="17"/>
    </row>
    <row r="60" spans="2:5" ht="99.95" customHeight="1" thickBot="1" x14ac:dyDescent="0.35">
      <c r="B60" s="162" t="s">
        <v>373</v>
      </c>
      <c r="C60" s="163"/>
      <c r="D60" s="163"/>
      <c r="E60" s="164"/>
    </row>
    <row r="61" spans="2:5" ht="15" customHeight="1" x14ac:dyDescent="0.3">
      <c r="B61" s="11"/>
      <c r="D61" s="11"/>
    </row>
    <row r="62" spans="2:5" ht="20.100000000000001" customHeight="1" x14ac:dyDescent="0.3">
      <c r="B62" s="11"/>
      <c r="C62" s="149" t="s">
        <v>334</v>
      </c>
      <c r="D62" s="122" t="s">
        <v>335</v>
      </c>
      <c r="E62" s="11"/>
    </row>
    <row r="63" spans="2:5" ht="20.100000000000001" customHeight="1" x14ac:dyDescent="0.3">
      <c r="B63" s="11"/>
      <c r="C63" s="119" t="s">
        <v>333</v>
      </c>
      <c r="D63" s="122" t="s">
        <v>433</v>
      </c>
      <c r="E63" s="11"/>
    </row>
    <row r="64" spans="2:5" ht="20.100000000000001" customHeight="1" x14ac:dyDescent="0.3">
      <c r="B64" s="11"/>
      <c r="C64" s="119" t="s">
        <v>336</v>
      </c>
      <c r="D64" s="122" t="s">
        <v>411</v>
      </c>
      <c r="E64" s="11"/>
    </row>
    <row r="65" spans="2:5" ht="20.100000000000001" customHeight="1" x14ac:dyDescent="0.3">
      <c r="B65" s="11"/>
      <c r="C65" s="119" t="s">
        <v>337</v>
      </c>
      <c r="D65" s="122" t="s">
        <v>366</v>
      </c>
      <c r="E65" s="11"/>
    </row>
    <row r="66" spans="2:5" ht="20.100000000000001" customHeight="1" x14ac:dyDescent="0.3">
      <c r="B66" s="11"/>
      <c r="C66" s="119" t="s">
        <v>339</v>
      </c>
      <c r="D66" s="122" t="s">
        <v>340</v>
      </c>
      <c r="E66" s="11"/>
    </row>
    <row r="67" spans="2:5" ht="20.100000000000001" customHeight="1" x14ac:dyDescent="0.3">
      <c r="B67" s="11"/>
      <c r="C67" s="119" t="s">
        <v>341</v>
      </c>
      <c r="D67" s="122" t="s">
        <v>342</v>
      </c>
      <c r="E67" s="11"/>
    </row>
    <row r="68" spans="2:5" ht="20.100000000000001" customHeight="1" x14ac:dyDescent="0.3">
      <c r="B68" s="11"/>
      <c r="C68" s="119" t="s">
        <v>343</v>
      </c>
      <c r="D68" s="122" t="s">
        <v>344</v>
      </c>
      <c r="E68" s="11"/>
    </row>
    <row r="69" spans="2:5" ht="20.100000000000001" customHeight="1" x14ac:dyDescent="0.3">
      <c r="B69" s="11"/>
      <c r="C69" s="11"/>
      <c r="D69" s="11"/>
      <c r="E69" s="11"/>
    </row>
    <row r="70" spans="2:5" ht="20.100000000000001" customHeight="1" x14ac:dyDescent="0.3">
      <c r="D70" s="11"/>
    </row>
    <row r="71" spans="2:5" ht="20.100000000000001" customHeight="1" x14ac:dyDescent="0.3">
      <c r="D71" s="11"/>
    </row>
  </sheetData>
  <mergeCells count="34">
    <mergeCell ref="J43:N43"/>
    <mergeCell ref="J44:N44"/>
    <mergeCell ref="J45:N45"/>
    <mergeCell ref="J38:N38"/>
    <mergeCell ref="J39:N39"/>
    <mergeCell ref="J40:N40"/>
    <mergeCell ref="J41:N41"/>
    <mergeCell ref="J42:N42"/>
    <mergeCell ref="J32:N32"/>
    <mergeCell ref="J33:N33"/>
    <mergeCell ref="J34:N34"/>
    <mergeCell ref="J35:N35"/>
    <mergeCell ref="J36:N36"/>
    <mergeCell ref="B49:B58"/>
    <mergeCell ref="C57:C58"/>
    <mergeCell ref="D57:D58"/>
    <mergeCell ref="E57:E58"/>
    <mergeCell ref="B60:E60"/>
    <mergeCell ref="B27:B36"/>
    <mergeCell ref="C35:C36"/>
    <mergeCell ref="D35:D36"/>
    <mergeCell ref="E35:E36"/>
    <mergeCell ref="B38:B47"/>
    <mergeCell ref="C46:C47"/>
    <mergeCell ref="D46:D47"/>
    <mergeCell ref="E46:E47"/>
    <mergeCell ref="B5:B14"/>
    <mergeCell ref="C13:C14"/>
    <mergeCell ref="D13:D14"/>
    <mergeCell ref="E13:E14"/>
    <mergeCell ref="B16:B25"/>
    <mergeCell ref="C24:C25"/>
    <mergeCell ref="D24:D25"/>
    <mergeCell ref="E24:E25"/>
  </mergeCells>
  <conditionalFormatting sqref="G2:G3">
    <cfRule type="cellIs" dxfId="60" priority="72" operator="equal">
      <formula>1</formula>
    </cfRule>
  </conditionalFormatting>
  <conditionalFormatting sqref="C18:D23">
    <cfRule type="containsText" dxfId="59" priority="52" operator="containsText" text="MATH">
      <formula>NOT(ISERROR(SEARCH("MATH",C18)))</formula>
    </cfRule>
  </conditionalFormatting>
  <conditionalFormatting sqref="C18:D23">
    <cfRule type="containsText" dxfId="58" priority="42" operator="containsText" text="Technical">
      <formula>NOT(ISERROR(SEARCH("Technical",C18)))</formula>
    </cfRule>
    <cfRule type="containsText" dxfId="57" priority="43" operator="containsText" text="systems elective">
      <formula>NOT(ISERROR(SEARCH("systems elective",C18)))</formula>
    </cfRule>
    <cfRule type="containsText" dxfId="56" priority="44" operator="containsText" text="engin">
      <formula>NOT(ISERROR(SEARCH("engin",C18)))</formula>
    </cfRule>
    <cfRule type="containsText" dxfId="55" priority="45" operator="containsText" text="MEMS">
      <formula>NOT(ISERROR(SEARCH("MEMS",C18)))</formula>
    </cfRule>
    <cfRule type="containsText" dxfId="54" priority="46" operator="containsText" text="ENGR">
      <formula>NOT(ISERROR(SEARCH("ENGR",C18)))</formula>
    </cfRule>
    <cfRule type="containsText" dxfId="53" priority="47" operator="containsText" text="Comm">
      <formula>NOT(ISERROR(SEARCH("Comm",C18)))</formula>
    </cfRule>
    <cfRule type="containsText" dxfId="52" priority="48" operator="containsText" text="Social">
      <formula>NOT(ISERROR(SEARCH("Social",C18)))</formula>
    </cfRule>
    <cfRule type="containsText" dxfId="51" priority="49" operator="containsText" text="HUM">
      <formula>NOT(ISERROR(SEARCH("HUM",C18)))</formula>
    </cfRule>
    <cfRule type="containsText" dxfId="50" priority="50" operator="containsText" text="PHYS">
      <formula>NOT(ISERROR(SEARCH("PHYS",C18)))</formula>
    </cfRule>
    <cfRule type="containsText" dxfId="49" priority="51" operator="containsText" text="CHEM">
      <formula>NOT(ISERROR(SEARCH("CHEM",C18)))</formula>
    </cfRule>
  </conditionalFormatting>
  <conditionalFormatting sqref="C18:E23 C29:E34 C51:E56 C7:E12 C40:E45">
    <cfRule type="containsText" dxfId="48" priority="12" operator="containsText" text="Open Elective">
      <formula>NOT(ISERROR(SEARCH("Open Elective",C7)))</formula>
    </cfRule>
    <cfRule type="containsText" dxfId="47" priority="18" operator="containsText" text="co-op">
      <formula>NOT(ISERROR(SEARCH("co-op",C7)))</formula>
    </cfRule>
    <cfRule type="containsText" dxfId="46" priority="53" operator="containsText" text="Technical">
      <formula>NOT(ISERROR(SEARCH("Technical",C7)))</formula>
    </cfRule>
    <cfRule type="containsText" dxfId="45" priority="54" operator="containsText" text="systems elective">
      <formula>NOT(ISERROR(SEARCH("systems elective",C7)))</formula>
    </cfRule>
    <cfRule type="containsText" dxfId="44" priority="55" operator="containsText" text="engin">
      <formula>NOT(ISERROR(SEARCH("engin",C7)))</formula>
    </cfRule>
    <cfRule type="containsText" dxfId="43" priority="56" operator="containsText" text="MEMS">
      <formula>NOT(ISERROR(SEARCH("MEMS",C7)))</formula>
    </cfRule>
    <cfRule type="containsText" dxfId="42" priority="57" operator="containsText" text="ENGR ">
      <formula>NOT(ISERROR(SEARCH("ENGR ",C7)))</formula>
    </cfRule>
    <cfRule type="containsText" dxfId="41" priority="58" operator="containsText" text="Comm">
      <formula>NOT(ISERROR(SEARCH("Comm",C7)))</formula>
    </cfRule>
    <cfRule type="containsText" dxfId="40" priority="59" operator="containsText" text="Social">
      <formula>NOT(ISERROR(SEARCH("Social",C7)))</formula>
    </cfRule>
    <cfRule type="containsText" dxfId="39" priority="60" operator="containsText" text="HUM">
      <formula>NOT(ISERROR(SEARCH("HUM",C7)))</formula>
    </cfRule>
    <cfRule type="containsText" dxfId="38" priority="61" operator="containsText" text="PHYS">
      <formula>NOT(ISERROR(SEARCH("PHYS",C7)))</formula>
    </cfRule>
    <cfRule type="containsText" dxfId="37" priority="62" operator="containsText" text="CHEM">
      <formula>NOT(ISERROR(SEARCH("CHEM",C7)))</formula>
    </cfRule>
    <cfRule type="containsText" dxfId="36" priority="63" operator="containsText" text="MATH">
      <formula>NOT(ISERROR(SEARCH("MATH",C7)))</formula>
    </cfRule>
  </conditionalFormatting>
  <conditionalFormatting sqref="D11">
    <cfRule type="containsText" dxfId="35" priority="11" operator="containsText" text="MATH">
      <formula>NOT(ISERROR(SEARCH("MATH",D11)))</formula>
    </cfRule>
  </conditionalFormatting>
  <conditionalFormatting sqref="D11">
    <cfRule type="containsText" dxfId="34" priority="1" operator="containsText" text="Technical">
      <formula>NOT(ISERROR(SEARCH("Technical",D11)))</formula>
    </cfRule>
    <cfRule type="containsText" dxfId="33" priority="2" operator="containsText" text="systems elective">
      <formula>NOT(ISERROR(SEARCH("systems elective",D11)))</formula>
    </cfRule>
    <cfRule type="containsText" dxfId="32" priority="3" operator="containsText" text="engin">
      <formula>NOT(ISERROR(SEARCH("engin",D11)))</formula>
    </cfRule>
    <cfRule type="containsText" dxfId="31" priority="4" operator="containsText" text="MEMS">
      <formula>NOT(ISERROR(SEARCH("MEMS",D11)))</formula>
    </cfRule>
    <cfRule type="containsText" dxfId="30" priority="5" operator="containsText" text="ENGR">
      <formula>NOT(ISERROR(SEARCH("ENGR",D11)))</formula>
    </cfRule>
    <cfRule type="containsText" dxfId="29" priority="6" operator="containsText" text="Comm">
      <formula>NOT(ISERROR(SEARCH("Comm",D11)))</formula>
    </cfRule>
    <cfRule type="containsText" dxfId="28" priority="7" operator="containsText" text="Social">
      <formula>NOT(ISERROR(SEARCH("Social",D11)))</formula>
    </cfRule>
    <cfRule type="containsText" dxfId="27" priority="8" operator="containsText" text="HUM">
      <formula>NOT(ISERROR(SEARCH("HUM",D11)))</formula>
    </cfRule>
    <cfRule type="containsText" dxfId="26" priority="9" operator="containsText" text="PHYS">
      <formula>NOT(ISERROR(SEARCH("PHYS",D11)))</formula>
    </cfRule>
    <cfRule type="containsText" dxfId="25" priority="10" operator="containsText" text="CHEM">
      <formula>NOT(ISERROR(SEARCH("CHEM",D11)))</formula>
    </cfRule>
  </conditionalFormatting>
  <dataValidations count="1">
    <dataValidation type="list" allowBlank="1" showInputMessage="1" showErrorMessage="1" sqref="C18:E23 C40:E45 C29:E34 C51:E56 C7:E12" xr:uid="{00000000-0002-0000-0200-000000000000}">
      <formula1>$G$5:$G$48</formula1>
    </dataValidation>
  </dataValidations>
  <hyperlinks>
    <hyperlink ref="D62" r:id="rId1" xr:uid="{00000000-0004-0000-0200-000000000000}"/>
    <hyperlink ref="D66" r:id="rId2" xr:uid="{00000000-0004-0000-0200-000004000000}"/>
    <hyperlink ref="D67" r:id="rId3" location="!/authentication/remote/" display="https://pitt.guide.eab.com/app/ - !/authentication/remote/" xr:uid="{00000000-0004-0000-0200-000005000000}"/>
    <hyperlink ref="D68" r:id="rId4" xr:uid="{00000000-0004-0000-0200-000006000000}"/>
    <hyperlink ref="D65" r:id="rId5" xr:uid="{6341A36E-50F6-4B1D-A199-388BA7E5EDEC}"/>
    <hyperlink ref="D64" r:id="rId6" xr:uid="{35232B59-6448-4D09-84FD-4A6FAC7ACFE5}"/>
    <hyperlink ref="D63" r:id="rId7" xr:uid="{18D518BD-7A01-4618-959D-938DFDBE9405}"/>
  </hyperlinks>
  <pageMargins left="0.25" right="0.25" top="0.75" bottom="0.75" header="0.3" footer="0.3"/>
  <pageSetup scale="53" fitToHeight="0" orientation="portrait" r:id="rId8"/>
  <drawing r:id="rId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1" id="{F25A78E9-27AE-4683-B66A-942C2457CD2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H46:H48 H5:H15 H20:H38 H41</xm:sqref>
        </x14:conditionalFormatting>
        <x14:conditionalFormatting xmlns:xm="http://schemas.microsoft.com/office/excel/2006/main">
          <x14:cfRule type="iconSet" priority="70" id="{CD2C19AC-5555-498C-A78B-BFFAF0A3BCE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H16</xm:sqref>
        </x14:conditionalFormatting>
        <x14:conditionalFormatting xmlns:xm="http://schemas.microsoft.com/office/excel/2006/main">
          <x14:cfRule type="iconSet" priority="69" id="{CB6B3719-F8DD-4FF2-BED0-9DDA20716B1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H17</xm:sqref>
        </x14:conditionalFormatting>
        <x14:conditionalFormatting xmlns:xm="http://schemas.microsoft.com/office/excel/2006/main">
          <x14:cfRule type="iconSet" priority="68" id="{2F7BD635-F498-4001-9996-2B298289F7C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3</xm:f>
              </x14:cfvo>
              <x14:cfIcon iconSet="4RedToBlack" iconId="3"/>
              <x14:cfIcon iconSet="3Triangles" iconId="1"/>
              <x14:cfIcon iconSet="3Symbols2" iconId="2"/>
            </x14:iconSet>
          </x14:cfRule>
          <xm:sqref>H18</xm:sqref>
        </x14:conditionalFormatting>
        <x14:conditionalFormatting xmlns:xm="http://schemas.microsoft.com/office/excel/2006/main">
          <x14:cfRule type="iconSet" priority="67" id="{F307D9AC-5171-4FD2-BC1A-E51216912DC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H19</xm:sqref>
        </x14:conditionalFormatting>
        <x14:conditionalFormatting xmlns:xm="http://schemas.microsoft.com/office/excel/2006/main">
          <x14:cfRule type="iconSet" priority="66" id="{F3868BF8-2C33-4A4B-93B2-A00DB1CD4B0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H42</xm:sqref>
        </x14:conditionalFormatting>
        <x14:conditionalFormatting xmlns:xm="http://schemas.microsoft.com/office/excel/2006/main">
          <x14:cfRule type="iconSet" priority="19" id="{DE0862A1-2078-4EBC-899E-E902E23514B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Triangles" iconId="1"/>
              <x14:cfIcon iconSet="3Symbols2" iconId="2"/>
            </x14:iconSet>
          </x14:cfRule>
          <xm:sqref>H46:H48</xm:sqref>
        </x14:conditionalFormatting>
        <x14:conditionalFormatting xmlns:xm="http://schemas.microsoft.com/office/excel/2006/main">
          <x14:cfRule type="iconSet" priority="17" id="{62ECB4F3-89E5-4C08-9260-8C068744153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H45</xm:sqref>
        </x14:conditionalFormatting>
        <x14:conditionalFormatting xmlns:xm="http://schemas.microsoft.com/office/excel/2006/main">
          <x14:cfRule type="iconSet" priority="16" id="{855F9F73-76E5-4026-935D-1E777ED984F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3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H44</xm:sqref>
        </x14:conditionalFormatting>
        <x14:conditionalFormatting xmlns:xm="http://schemas.microsoft.com/office/excel/2006/main">
          <x14:cfRule type="iconSet" priority="15" id="{2429CF10-FF4F-4236-9AE6-AA8DF9B11FA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H43</xm:sqref>
        </x14:conditionalFormatting>
        <x14:conditionalFormatting xmlns:xm="http://schemas.microsoft.com/office/excel/2006/main">
          <x14:cfRule type="iconSet" priority="75" id="{6C937E2E-8732-4C91-A769-D80F9E0F837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5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H46:H48</xm:sqref>
        </x14:conditionalFormatting>
        <x14:conditionalFormatting xmlns:xm="http://schemas.microsoft.com/office/excel/2006/main">
          <x14:cfRule type="iconSet" priority="14" id="{2BDDD3DF-0333-40B2-8541-65AA46987DE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H39</xm:sqref>
        </x14:conditionalFormatting>
        <x14:conditionalFormatting xmlns:xm="http://schemas.microsoft.com/office/excel/2006/main">
          <x14:cfRule type="iconSet" priority="13" id="{62F8E80C-558E-413E-9CC8-122B8AE0E35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79998168889431442"/>
    <pageSetUpPr fitToPage="1"/>
  </sheetPr>
  <dimension ref="A1:AN90"/>
  <sheetViews>
    <sheetView zoomScale="80" zoomScaleNormal="80" workbookViewId="0">
      <selection activeCell="G32" sqref="G32"/>
    </sheetView>
  </sheetViews>
  <sheetFormatPr defaultColWidth="10.28515625" defaultRowHeight="15.75" outlineLevelCol="1" x14ac:dyDescent="0.25"/>
  <cols>
    <col min="1" max="1" width="2.7109375" style="13" customWidth="1"/>
    <col min="2" max="2" width="7.42578125" style="13" customWidth="1"/>
    <col min="3" max="3" width="1.85546875" style="13" customWidth="1"/>
    <col min="4" max="4" width="10.28515625" style="11"/>
    <col min="5" max="6" width="15.7109375" style="13" customWidth="1"/>
    <col min="7" max="7" width="53.5703125" style="13" bestFit="1" customWidth="1"/>
    <col min="8" max="8" width="9.42578125" style="13" bestFit="1" customWidth="1"/>
    <col min="9" max="9" width="10.28515625" style="13" customWidth="1"/>
    <col min="10" max="10" width="10.28515625" style="13"/>
    <col min="11" max="11" width="10.28515625" style="13" hidden="1" customWidth="1" outlineLevel="1"/>
    <col min="12" max="12" width="10.28515625" style="13" collapsed="1"/>
    <col min="13" max="23" width="10.28515625" style="13"/>
    <col min="40" max="16384" width="10.28515625" style="13"/>
  </cols>
  <sheetData>
    <row r="1" spans="1:23" s="17" customFormat="1" x14ac:dyDescent="0.2">
      <c r="A1" s="14"/>
      <c r="B1" s="37" t="s">
        <v>154</v>
      </c>
      <c r="C1" s="38"/>
      <c r="D1" s="38"/>
      <c r="E1" s="38"/>
      <c r="F1" s="38"/>
      <c r="G1" s="138"/>
      <c r="H1" s="15"/>
      <c r="I1" s="14"/>
      <c r="J1" s="14"/>
      <c r="K1" s="13"/>
      <c r="L1" s="13"/>
      <c r="V1" s="14"/>
      <c r="W1" s="14"/>
    </row>
    <row r="2" spans="1:23" s="17" customFormat="1" ht="20.25" x14ac:dyDescent="0.2">
      <c r="A2" s="14"/>
      <c r="B2" s="66">
        <f>IF('Example Schedule'!H5=1,1,0)</f>
        <v>1</v>
      </c>
      <c r="C2" s="14"/>
      <c r="D2" s="12" t="s">
        <v>166</v>
      </c>
      <c r="E2" s="12"/>
      <c r="F2" s="12"/>
      <c r="G2" s="139"/>
      <c r="H2" s="18"/>
      <c r="I2" s="14"/>
      <c r="J2" s="14"/>
      <c r="K2" s="13"/>
      <c r="L2" s="13"/>
      <c r="V2" s="15"/>
      <c r="W2" s="15"/>
    </row>
    <row r="3" spans="1:23" s="17" customFormat="1" ht="20.25" x14ac:dyDescent="0.2">
      <c r="A3" s="14"/>
      <c r="B3" s="66">
        <f>IF('Example Schedule'!H6=1,1,0)</f>
        <v>1</v>
      </c>
      <c r="C3" s="14"/>
      <c r="D3" s="27" t="s">
        <v>198</v>
      </c>
      <c r="E3" s="27"/>
      <c r="F3" s="27"/>
      <c r="G3" s="140" t="s">
        <v>187</v>
      </c>
      <c r="H3" s="18"/>
      <c r="I3" s="14"/>
      <c r="J3" s="14"/>
      <c r="K3" s="13"/>
      <c r="L3" s="13"/>
      <c r="V3" s="18"/>
      <c r="W3" s="18"/>
    </row>
    <row r="4" spans="1:23" s="17" customFormat="1" ht="20.25" x14ac:dyDescent="0.2">
      <c r="A4" s="14"/>
      <c r="B4" s="66">
        <f>IF('Example Schedule'!H7=1,1,0)</f>
        <v>1</v>
      </c>
      <c r="C4" s="14"/>
      <c r="D4" s="27" t="s">
        <v>199</v>
      </c>
      <c r="E4" s="27"/>
      <c r="F4" s="27"/>
      <c r="G4" s="141" t="s">
        <v>188</v>
      </c>
      <c r="H4" s="18"/>
      <c r="I4" s="14"/>
      <c r="J4" s="14"/>
      <c r="K4" s="13"/>
      <c r="L4" s="13"/>
      <c r="V4" s="18"/>
      <c r="W4" s="18"/>
    </row>
    <row r="5" spans="1:23" s="17" customFormat="1" ht="20.25" x14ac:dyDescent="0.2">
      <c r="A5" s="14"/>
      <c r="B5" s="66">
        <f>IF('Example Schedule'!H8=1,1,0)</f>
        <v>1</v>
      </c>
      <c r="C5" s="14"/>
      <c r="D5" s="27" t="s">
        <v>200</v>
      </c>
      <c r="E5" s="27"/>
      <c r="F5" s="27"/>
      <c r="G5" s="141" t="s">
        <v>187</v>
      </c>
      <c r="H5" s="18"/>
      <c r="I5" s="14"/>
      <c r="J5" s="14"/>
      <c r="V5" s="18"/>
      <c r="W5" s="18"/>
    </row>
    <row r="6" spans="1:23" s="17" customFormat="1" ht="21" thickBot="1" x14ac:dyDescent="0.25">
      <c r="A6" s="14"/>
      <c r="B6" s="67">
        <f>IF('Example Schedule'!H9=1,1,0)</f>
        <v>1</v>
      </c>
      <c r="C6" s="24"/>
      <c r="D6" s="34" t="s">
        <v>201</v>
      </c>
      <c r="E6" s="34"/>
      <c r="F6" s="34"/>
      <c r="G6" s="142" t="s">
        <v>188</v>
      </c>
      <c r="H6" s="18"/>
      <c r="I6" s="14"/>
      <c r="J6" s="14"/>
      <c r="K6" s="17" t="s">
        <v>131</v>
      </c>
      <c r="V6" s="18"/>
      <c r="W6" s="18"/>
    </row>
    <row r="7" spans="1:23" s="17" customFormat="1" ht="16.5" thickBot="1" x14ac:dyDescent="0.25">
      <c r="A7" s="14"/>
      <c r="B7" s="14"/>
      <c r="C7" s="14"/>
      <c r="D7" s="14"/>
      <c r="E7" s="14"/>
      <c r="F7" s="14"/>
      <c r="H7" s="18"/>
      <c r="I7" s="14"/>
      <c r="J7" s="14"/>
      <c r="K7" s="17" t="s">
        <v>132</v>
      </c>
      <c r="V7" s="18"/>
      <c r="W7" s="18"/>
    </row>
    <row r="8" spans="1:23" s="17" customFormat="1" x14ac:dyDescent="0.2">
      <c r="A8" s="14"/>
      <c r="B8" s="37" t="s">
        <v>163</v>
      </c>
      <c r="C8" s="38"/>
      <c r="D8" s="38"/>
      <c r="E8" s="38"/>
      <c r="F8" s="38"/>
      <c r="G8" s="138"/>
      <c r="H8" s="16"/>
      <c r="I8" s="14"/>
      <c r="J8" s="14"/>
      <c r="V8" s="18"/>
      <c r="W8" s="18"/>
    </row>
    <row r="9" spans="1:23" s="17" customFormat="1" ht="20.25" x14ac:dyDescent="0.2">
      <c r="A9" s="14"/>
      <c r="B9" s="66">
        <f>IF('Example Schedule'!H10=1,1,0)</f>
        <v>1</v>
      </c>
      <c r="C9" s="14"/>
      <c r="D9" s="27" t="s">
        <v>168</v>
      </c>
      <c r="E9" s="27"/>
      <c r="F9" s="27"/>
      <c r="G9" s="141"/>
      <c r="H9" s="15"/>
      <c r="I9" s="14"/>
      <c r="J9" s="14"/>
      <c r="V9" s="18"/>
      <c r="W9" s="18"/>
    </row>
    <row r="10" spans="1:23" s="17" customFormat="1" ht="20.25" x14ac:dyDescent="0.2">
      <c r="A10" s="14"/>
      <c r="B10" s="66">
        <f>IF('Example Schedule'!H11=1,1,0)</f>
        <v>1</v>
      </c>
      <c r="C10" s="14"/>
      <c r="D10" s="27" t="s">
        <v>202</v>
      </c>
      <c r="E10" s="27"/>
      <c r="F10" s="27"/>
      <c r="G10" s="141" t="s">
        <v>189</v>
      </c>
      <c r="H10" s="18"/>
      <c r="I10" s="14"/>
      <c r="J10" s="14"/>
      <c r="V10" s="18"/>
      <c r="W10" s="18"/>
    </row>
    <row r="11" spans="1:23" s="17" customFormat="1" ht="20.25" x14ac:dyDescent="0.2">
      <c r="A11" s="14"/>
      <c r="B11" s="66">
        <f>IF('Example Schedule'!H12=1,1,0)</f>
        <v>1</v>
      </c>
      <c r="C11" s="14"/>
      <c r="D11" s="27" t="s">
        <v>203</v>
      </c>
      <c r="E11" s="27"/>
      <c r="F11" s="27"/>
      <c r="G11" s="141" t="s">
        <v>378</v>
      </c>
      <c r="H11" s="18"/>
      <c r="I11" s="14"/>
      <c r="J11" s="14"/>
      <c r="V11" s="18"/>
      <c r="W11" s="18"/>
    </row>
    <row r="12" spans="1:23" s="17" customFormat="1" ht="21" thickBot="1" x14ac:dyDescent="0.25">
      <c r="A12" s="14"/>
      <c r="B12" s="67">
        <f>IF('Example Schedule'!H13=1,1,0)</f>
        <v>1</v>
      </c>
      <c r="C12" s="24"/>
      <c r="D12" s="34" t="s">
        <v>204</v>
      </c>
      <c r="E12" s="34"/>
      <c r="F12" s="34"/>
      <c r="G12" s="142" t="s">
        <v>190</v>
      </c>
      <c r="H12" s="18"/>
      <c r="I12" s="14"/>
      <c r="J12" s="14"/>
      <c r="V12" s="18"/>
      <c r="W12" s="18"/>
    </row>
    <row r="13" spans="1:23" s="17" customFormat="1" ht="16.5" thickBot="1" x14ac:dyDescent="0.25">
      <c r="A13" s="14"/>
      <c r="B13" s="14"/>
      <c r="C13" s="14"/>
      <c r="D13" s="14"/>
      <c r="E13" s="14"/>
      <c r="F13" s="14"/>
      <c r="H13" s="18"/>
      <c r="I13" s="14"/>
      <c r="J13" s="14"/>
      <c r="V13" s="18"/>
      <c r="W13" s="18"/>
    </row>
    <row r="14" spans="1:23" s="17" customFormat="1" x14ac:dyDescent="0.2">
      <c r="A14" s="14"/>
      <c r="B14" s="37" t="s">
        <v>164</v>
      </c>
      <c r="C14" s="38"/>
      <c r="D14" s="38"/>
      <c r="E14" s="38"/>
      <c r="F14" s="38"/>
      <c r="G14" s="138"/>
      <c r="H14" s="14"/>
      <c r="I14" s="14"/>
      <c r="J14" s="14"/>
      <c r="V14" s="18"/>
      <c r="W14" s="18"/>
    </row>
    <row r="15" spans="1:23" s="17" customFormat="1" ht="21" thickBot="1" x14ac:dyDescent="0.25">
      <c r="A15" s="14"/>
      <c r="B15" s="66">
        <f>IF('Example Schedule'!H14=1,1,0)</f>
        <v>1</v>
      </c>
      <c r="C15" s="14"/>
      <c r="D15" s="12" t="s">
        <v>155</v>
      </c>
      <c r="E15" s="12"/>
      <c r="F15" s="12"/>
      <c r="G15" s="139"/>
      <c r="I15" s="14"/>
      <c r="J15" s="14"/>
      <c r="V15" s="14"/>
      <c r="W15" s="14"/>
    </row>
    <row r="16" spans="1:23" s="17" customFormat="1" ht="20.25" x14ac:dyDescent="0.2">
      <c r="A16" s="14"/>
      <c r="B16" s="66">
        <f>IF('Example Schedule'!H15=1,1,0)</f>
        <v>1</v>
      </c>
      <c r="C16" s="14"/>
      <c r="D16" s="12" t="s">
        <v>156</v>
      </c>
      <c r="E16" s="12"/>
      <c r="F16" s="12"/>
      <c r="G16" s="139"/>
      <c r="H16" s="25" t="s">
        <v>159</v>
      </c>
      <c r="I16" s="14"/>
      <c r="J16" s="14"/>
      <c r="V16" s="14"/>
      <c r="W16" s="14"/>
    </row>
    <row r="17" spans="1:40" s="17" customFormat="1" ht="20.25" x14ac:dyDescent="0.2">
      <c r="A17" s="14"/>
      <c r="B17" s="66">
        <f>IF('Example Schedule'!H16&gt;=1,1,0)</f>
        <v>1</v>
      </c>
      <c r="C17" s="14"/>
      <c r="D17" s="12" t="s">
        <v>157</v>
      </c>
      <c r="E17" s="12"/>
      <c r="F17" s="12"/>
      <c r="G17" s="139"/>
      <c r="H17" s="68" t="s">
        <v>226</v>
      </c>
      <c r="I17" s="14"/>
      <c r="J17" s="14"/>
      <c r="V17" s="14"/>
      <c r="W17" s="14"/>
    </row>
    <row r="18" spans="1:40" s="17" customFormat="1" ht="20.25" x14ac:dyDescent="0.2">
      <c r="A18" s="14"/>
      <c r="B18" s="66">
        <f>IF('Example Schedule'!H17&gt;=2,1,0)</f>
        <v>1</v>
      </c>
      <c r="C18" s="14"/>
      <c r="D18" s="12" t="s">
        <v>157</v>
      </c>
      <c r="E18" s="12"/>
      <c r="F18" s="12"/>
      <c r="G18" s="139"/>
      <c r="H18" s="26" t="s">
        <v>160</v>
      </c>
      <c r="I18" s="14"/>
      <c r="J18" s="14"/>
    </row>
    <row r="19" spans="1:40" s="17" customFormat="1" ht="20.25" x14ac:dyDescent="0.2">
      <c r="A19" s="14"/>
      <c r="B19" s="66">
        <f>IF('Example Schedule'!H18&gt;=3,1,0)</f>
        <v>1</v>
      </c>
      <c r="C19" s="14"/>
      <c r="D19" s="12" t="s">
        <v>157</v>
      </c>
      <c r="E19" s="12"/>
      <c r="F19" s="12"/>
      <c r="G19" s="139"/>
      <c r="H19" s="68" t="s">
        <v>226</v>
      </c>
      <c r="I19" s="14"/>
      <c r="J19" s="14"/>
    </row>
    <row r="20" spans="1:40" s="17" customFormat="1" ht="20.25" x14ac:dyDescent="0.2">
      <c r="A20" s="14"/>
      <c r="B20" s="66">
        <f>IF('Example Schedule'!H19=4,1,0)</f>
        <v>1</v>
      </c>
      <c r="C20" s="14"/>
      <c r="D20" s="12" t="s">
        <v>157</v>
      </c>
      <c r="E20" s="12"/>
      <c r="F20" s="12"/>
      <c r="G20" s="139"/>
      <c r="H20" s="26" t="s">
        <v>161</v>
      </c>
      <c r="I20" s="14"/>
      <c r="J20" s="14"/>
    </row>
    <row r="21" spans="1:40" s="17" customFormat="1" ht="16.5" thickBot="1" x14ac:dyDescent="0.25">
      <c r="A21" s="14"/>
      <c r="B21" s="23"/>
      <c r="C21" s="14"/>
      <c r="D21" s="14"/>
      <c r="E21" s="14"/>
      <c r="F21" s="14"/>
      <c r="G21" s="140"/>
      <c r="H21" s="69" t="s">
        <v>226</v>
      </c>
      <c r="I21" s="14"/>
      <c r="J21" s="14"/>
      <c r="M21" s="14"/>
      <c r="N21" s="14"/>
      <c r="AN21" s="13"/>
    </row>
    <row r="22" spans="1:40" s="17" customFormat="1" x14ac:dyDescent="0.2">
      <c r="A22" s="14"/>
      <c r="B22" s="40" t="s">
        <v>165</v>
      </c>
      <c r="C22" s="41"/>
      <c r="D22" s="41"/>
      <c r="E22" s="41"/>
      <c r="F22" s="41"/>
      <c r="G22" s="143"/>
      <c r="I22" s="14"/>
      <c r="J22" s="14"/>
      <c r="M22" s="14"/>
      <c r="N22" s="14"/>
      <c r="AN22" s="13"/>
    </row>
    <row r="23" spans="1:40" s="17" customFormat="1" ht="21" thickBot="1" x14ac:dyDescent="0.3">
      <c r="A23" s="14"/>
      <c r="B23" s="67">
        <f>IF('Example Schedule'!H20=1,1,0)</f>
        <v>1</v>
      </c>
      <c r="C23" s="24"/>
      <c r="D23" s="24" t="s">
        <v>158</v>
      </c>
      <c r="E23" s="24"/>
      <c r="F23" s="24"/>
      <c r="G23" s="144"/>
      <c r="H23" s="11"/>
      <c r="M23" s="14"/>
      <c r="N23" s="14"/>
      <c r="AN23" s="13"/>
    </row>
    <row r="24" spans="1:40" s="17" customFormat="1" ht="16.5" thickBot="1" x14ac:dyDescent="0.3">
      <c r="A24" s="14"/>
      <c r="B24" s="11"/>
      <c r="C24" s="11"/>
      <c r="D24" s="11"/>
      <c r="E24" s="11"/>
      <c r="F24" s="11"/>
      <c r="G24" s="13"/>
      <c r="H24" s="15"/>
      <c r="M24" s="14"/>
      <c r="N24" s="14"/>
      <c r="AN24" s="13"/>
    </row>
    <row r="25" spans="1:40" s="17" customFormat="1" x14ac:dyDescent="0.2">
      <c r="A25" s="14"/>
      <c r="B25" s="37" t="s">
        <v>185</v>
      </c>
      <c r="C25" s="38"/>
      <c r="D25" s="38"/>
      <c r="E25" s="38"/>
      <c r="F25" s="38"/>
      <c r="G25" s="145"/>
      <c r="H25" s="38"/>
      <c r="I25" s="39"/>
      <c r="J25" s="41"/>
      <c r="M25" s="14"/>
      <c r="N25" s="14"/>
      <c r="AN25" s="13"/>
    </row>
    <row r="26" spans="1:40" s="17" customFormat="1" ht="20.25" x14ac:dyDescent="0.2">
      <c r="A26" s="14"/>
      <c r="B26" s="66">
        <f>IF('Example Schedule'!H21=1,1,0)</f>
        <v>1</v>
      </c>
      <c r="C26" s="14"/>
      <c r="D26" s="12" t="s">
        <v>167</v>
      </c>
      <c r="E26" s="12"/>
      <c r="F26" s="12"/>
      <c r="G26" s="146"/>
      <c r="H26" s="12"/>
      <c r="I26" s="31"/>
      <c r="J26" s="14"/>
      <c r="M26" s="14"/>
      <c r="N26" s="14"/>
      <c r="AN26" s="13"/>
    </row>
    <row r="27" spans="1:40" s="17" customFormat="1" ht="20.25" x14ac:dyDescent="0.2">
      <c r="A27" s="14"/>
      <c r="B27" s="66">
        <f>IF('Example Schedule'!H22=1,1,0)</f>
        <v>1</v>
      </c>
      <c r="C27" s="14"/>
      <c r="D27" s="12" t="s">
        <v>205</v>
      </c>
      <c r="E27" s="12"/>
      <c r="F27" s="12"/>
      <c r="G27" s="147" t="s">
        <v>183</v>
      </c>
      <c r="H27" s="30"/>
      <c r="I27" s="32"/>
      <c r="J27" s="14"/>
      <c r="M27" s="14"/>
      <c r="N27" s="14"/>
      <c r="AN27" s="13"/>
    </row>
    <row r="28" spans="1:40" ht="20.25" x14ac:dyDescent="0.25">
      <c r="A28" s="11"/>
      <c r="B28" s="66">
        <f>IF('Example Schedule'!H23=1,1,0)</f>
        <v>1</v>
      </c>
      <c r="C28" s="14"/>
      <c r="D28" s="12" t="s">
        <v>206</v>
      </c>
      <c r="E28" s="12"/>
      <c r="F28" s="12"/>
      <c r="G28" s="147" t="s">
        <v>182</v>
      </c>
      <c r="H28" s="30"/>
      <c r="I28" s="32"/>
      <c r="J28" s="14"/>
      <c r="K28" s="17"/>
      <c r="L28" s="17"/>
      <c r="M28" s="14"/>
      <c r="N28" s="14"/>
      <c r="O28" s="17"/>
      <c r="P28" s="17"/>
      <c r="Q28" s="17"/>
      <c r="R28" s="17"/>
      <c r="S28" s="17"/>
      <c r="T28" s="17"/>
      <c r="U28" s="17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40" ht="20.25" x14ac:dyDescent="0.25">
      <c r="A29" s="11"/>
      <c r="B29" s="66">
        <f>IF('Example Schedule'!H24=1,1,0)</f>
        <v>1</v>
      </c>
      <c r="C29" s="14"/>
      <c r="D29" s="12" t="s">
        <v>207</v>
      </c>
      <c r="E29" s="12"/>
      <c r="F29" s="12"/>
      <c r="G29" s="147" t="s">
        <v>182</v>
      </c>
      <c r="H29" s="30"/>
      <c r="I29" s="32"/>
      <c r="J29" s="14"/>
      <c r="K29" s="16"/>
      <c r="L29" s="14"/>
      <c r="M29" s="14"/>
      <c r="N29" s="14"/>
      <c r="O29" s="17"/>
      <c r="P29" s="17"/>
      <c r="Q29" s="17"/>
      <c r="R29" s="17"/>
      <c r="S29" s="17"/>
      <c r="T29" s="17"/>
      <c r="U29" s="17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40" ht="21" thickBot="1" x14ac:dyDescent="0.3">
      <c r="A30" s="11"/>
      <c r="B30" s="67">
        <f>IF('Example Schedule'!H25=1,1,0)</f>
        <v>1</v>
      </c>
      <c r="C30" s="24"/>
      <c r="D30" s="24" t="s">
        <v>208</v>
      </c>
      <c r="E30" s="24"/>
      <c r="F30" s="24"/>
      <c r="G30" s="148" t="s">
        <v>184</v>
      </c>
      <c r="H30" s="33"/>
      <c r="I30" s="35"/>
      <c r="J30" s="14"/>
      <c r="K30" s="14"/>
      <c r="L30" s="14"/>
      <c r="M30" s="14"/>
      <c r="N30" s="14"/>
      <c r="O30" s="17"/>
      <c r="P30" s="17"/>
      <c r="Q30" s="17"/>
      <c r="R30" s="17"/>
      <c r="S30" s="17"/>
      <c r="T30" s="17"/>
      <c r="U30" s="17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40" ht="16.5" thickBot="1" x14ac:dyDescent="0.3">
      <c r="A31" s="11"/>
      <c r="B31" s="14"/>
      <c r="C31" s="14"/>
      <c r="D31" s="14"/>
      <c r="E31" s="14"/>
      <c r="F31" s="14"/>
      <c r="G31" s="17"/>
      <c r="H31" s="14"/>
      <c r="I31" s="14"/>
      <c r="J31" s="14"/>
      <c r="K31" s="19"/>
      <c r="L31" s="19"/>
      <c r="M31" s="14"/>
      <c r="N31" s="14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40" x14ac:dyDescent="0.25">
      <c r="A32" s="11"/>
      <c r="B32" s="37" t="s">
        <v>371</v>
      </c>
      <c r="C32" s="38"/>
      <c r="D32" s="38"/>
      <c r="E32" s="38"/>
      <c r="F32" s="38"/>
      <c r="G32" s="145"/>
      <c r="H32" s="38"/>
      <c r="I32" s="39"/>
      <c r="J32" s="41"/>
      <c r="K32" s="16"/>
      <c r="L32" s="14"/>
      <c r="M32" s="14"/>
      <c r="N32" s="14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ht="20.25" x14ac:dyDescent="0.25">
      <c r="A33" s="11"/>
      <c r="B33" s="66">
        <f>IF('Example Schedule'!H26=1,1,0)</f>
        <v>1</v>
      </c>
      <c r="C33" s="14"/>
      <c r="D33" s="12" t="s">
        <v>209</v>
      </c>
      <c r="E33" s="12"/>
      <c r="F33" s="12"/>
      <c r="G33" s="146" t="s">
        <v>170</v>
      </c>
      <c r="H33" s="29"/>
      <c r="I33" s="31"/>
      <c r="J33" s="14"/>
      <c r="K33" s="16"/>
      <c r="L33" s="14"/>
      <c r="M33" s="14"/>
      <c r="N33" s="14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ht="20.25" x14ac:dyDescent="0.25">
      <c r="A34" s="11"/>
      <c r="B34" s="66">
        <f>IF('Example Schedule'!H27=1,1,0)</f>
        <v>1</v>
      </c>
      <c r="C34" s="14"/>
      <c r="D34" s="12" t="s">
        <v>210</v>
      </c>
      <c r="E34" s="27"/>
      <c r="F34" s="27"/>
      <c r="G34" s="147" t="s">
        <v>379</v>
      </c>
      <c r="H34" s="30"/>
      <c r="I34" s="32"/>
      <c r="J34" s="14"/>
      <c r="K34" s="16"/>
      <c r="L34" s="14"/>
      <c r="M34" s="14"/>
      <c r="N34" s="14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ht="20.25" x14ac:dyDescent="0.25">
      <c r="A35" s="11"/>
      <c r="B35" s="66">
        <f>IF('Example Schedule'!H28=1,1,0)</f>
        <v>1</v>
      </c>
      <c r="C35" s="14"/>
      <c r="D35" s="12" t="s">
        <v>211</v>
      </c>
      <c r="E35" s="27"/>
      <c r="F35" s="27"/>
      <c r="G35" s="147" t="s">
        <v>171</v>
      </c>
      <c r="H35" s="30"/>
      <c r="I35" s="32"/>
      <c r="J35" s="14"/>
      <c r="K35" s="16"/>
      <c r="L35" s="14"/>
      <c r="M35" s="14"/>
      <c r="N35" s="14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ht="20.25" x14ac:dyDescent="0.25">
      <c r="A36" s="11"/>
      <c r="B36" s="66">
        <f>IF('Example Schedule'!H29=1,1,0)</f>
        <v>1</v>
      </c>
      <c r="C36" s="14"/>
      <c r="D36" s="12" t="s">
        <v>212</v>
      </c>
      <c r="E36" s="27"/>
      <c r="F36" s="27"/>
      <c r="G36" s="147" t="s">
        <v>380</v>
      </c>
      <c r="H36" s="30"/>
      <c r="I36" s="32"/>
      <c r="J36" s="14"/>
      <c r="K36" s="16"/>
      <c r="L36" s="14"/>
      <c r="M36" s="14"/>
      <c r="N36" s="14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ht="20.25" x14ac:dyDescent="0.25">
      <c r="A37" s="11"/>
      <c r="B37" s="66">
        <f>IF('Example Schedule'!H30=1,1,0)</f>
        <v>1</v>
      </c>
      <c r="C37" s="14"/>
      <c r="D37" s="12" t="s">
        <v>213</v>
      </c>
      <c r="E37" s="27"/>
      <c r="F37" s="27"/>
      <c r="G37" s="147" t="s">
        <v>380</v>
      </c>
      <c r="H37" s="30"/>
      <c r="I37" s="32"/>
      <c r="J37" s="14"/>
      <c r="K37" s="16"/>
      <c r="L37" s="14"/>
      <c r="M37" s="19"/>
      <c r="N37" s="14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ht="20.25" x14ac:dyDescent="0.25">
      <c r="A38" s="11"/>
      <c r="B38" s="66">
        <f>IF('Example Schedule'!H31=1,1,0)</f>
        <v>1</v>
      </c>
      <c r="C38" s="14"/>
      <c r="D38" s="12" t="s">
        <v>214</v>
      </c>
      <c r="E38" s="27"/>
      <c r="F38" s="27"/>
      <c r="G38" s="147" t="s">
        <v>172</v>
      </c>
      <c r="H38" s="30"/>
      <c r="I38" s="32"/>
      <c r="J38" s="14"/>
      <c r="K38" s="16"/>
      <c r="L38" s="14"/>
      <c r="M38" s="14"/>
      <c r="N38" s="14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ht="20.25" x14ac:dyDescent="0.25">
      <c r="A39" s="11"/>
      <c r="B39" s="66">
        <f>IF('Example Schedule'!H32=1,1,0)</f>
        <v>1</v>
      </c>
      <c r="C39" s="14"/>
      <c r="D39" s="12" t="s">
        <v>215</v>
      </c>
      <c r="E39" s="27"/>
      <c r="F39" s="27"/>
      <c r="G39" s="147" t="s">
        <v>173</v>
      </c>
      <c r="H39" s="30"/>
      <c r="I39" s="32"/>
      <c r="J39" s="14"/>
      <c r="K39" s="16"/>
      <c r="L39" s="14"/>
      <c r="M39" s="14"/>
      <c r="N39" s="19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20.25" x14ac:dyDescent="0.25">
      <c r="A40" s="11"/>
      <c r="B40" s="66">
        <f>IF('Example Schedule'!H33=1,1,0)</f>
        <v>1</v>
      </c>
      <c r="C40" s="14"/>
      <c r="D40" s="12" t="s">
        <v>216</v>
      </c>
      <c r="E40" s="27"/>
      <c r="F40" s="27"/>
      <c r="G40" s="147" t="s">
        <v>174</v>
      </c>
      <c r="H40" s="30"/>
      <c r="I40" s="32"/>
      <c r="J40" s="14"/>
      <c r="K40" s="16"/>
      <c r="L40" s="14"/>
      <c r="M40" s="14"/>
      <c r="N40" s="19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ht="20.25" x14ac:dyDescent="0.25">
      <c r="A41" s="11"/>
      <c r="B41" s="66">
        <f>IF('Example Schedule'!H34=1,1,0)</f>
        <v>1</v>
      </c>
      <c r="C41" s="14"/>
      <c r="D41" s="12" t="s">
        <v>217</v>
      </c>
      <c r="E41" s="27"/>
      <c r="F41" s="27"/>
      <c r="G41" s="147" t="s">
        <v>175</v>
      </c>
      <c r="H41" s="30"/>
      <c r="I41" s="32"/>
      <c r="J41" s="14"/>
      <c r="K41" s="16"/>
      <c r="L41" s="14"/>
      <c r="M41" s="14"/>
      <c r="N41" s="14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20.25" x14ac:dyDescent="0.25">
      <c r="A42" s="11"/>
      <c r="B42" s="66">
        <f>IF('Example Schedule'!H35=1,1,0)</f>
        <v>1</v>
      </c>
      <c r="C42" s="14"/>
      <c r="D42" s="12" t="s">
        <v>218</v>
      </c>
      <c r="E42" s="27"/>
      <c r="F42" s="27"/>
      <c r="G42" s="147" t="s">
        <v>381</v>
      </c>
      <c r="H42" s="30"/>
      <c r="I42" s="32"/>
      <c r="J42" s="14"/>
      <c r="K42" s="16"/>
      <c r="L42" s="14"/>
      <c r="M42" s="14"/>
      <c r="N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20.25" x14ac:dyDescent="0.25">
      <c r="A43" s="11"/>
      <c r="B43" s="66">
        <f>IF('Example Schedule'!H36=1,1,0)</f>
        <v>1</v>
      </c>
      <c r="C43" s="14"/>
      <c r="D43" s="12" t="s">
        <v>219</v>
      </c>
      <c r="E43" s="27"/>
      <c r="F43" s="27"/>
      <c r="G43" s="147" t="s">
        <v>176</v>
      </c>
      <c r="H43" s="30"/>
      <c r="I43" s="32"/>
      <c r="J43" s="14"/>
      <c r="K43" s="14"/>
      <c r="L43" s="14"/>
      <c r="M43" s="14"/>
      <c r="N43" s="19"/>
      <c r="O43" s="11"/>
      <c r="P43" s="11"/>
      <c r="Q43" s="11"/>
      <c r="R43" s="11"/>
      <c r="S43" s="11"/>
      <c r="T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20.25" x14ac:dyDescent="0.25">
      <c r="A44" s="11"/>
      <c r="B44" s="66">
        <f>IF('Example Schedule'!H37=1,1,0)</f>
        <v>1</v>
      </c>
      <c r="C44" s="14"/>
      <c r="D44" s="12" t="s">
        <v>220</v>
      </c>
      <c r="E44" s="27"/>
      <c r="F44" s="27"/>
      <c r="G44" s="147" t="s">
        <v>177</v>
      </c>
      <c r="H44" s="30"/>
      <c r="I44" s="32"/>
      <c r="J44" s="14"/>
      <c r="K44" s="14"/>
      <c r="L44" s="14"/>
      <c r="M44" s="14"/>
      <c r="N44" s="14"/>
      <c r="O44" s="11"/>
      <c r="P44" s="11"/>
      <c r="Q44" s="11"/>
      <c r="R44" s="11"/>
      <c r="S44" s="11"/>
      <c r="T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21" thickBot="1" x14ac:dyDescent="0.3">
      <c r="A45" s="11"/>
      <c r="B45" s="67">
        <f>IF('Example Schedule'!H38=1,1,0)</f>
        <v>1</v>
      </c>
      <c r="C45" s="24"/>
      <c r="D45" s="24" t="s">
        <v>221</v>
      </c>
      <c r="E45" s="34"/>
      <c r="F45" s="34"/>
      <c r="G45" s="148" t="s">
        <v>178</v>
      </c>
      <c r="H45" s="33"/>
      <c r="I45" s="35"/>
      <c r="J45" s="14"/>
      <c r="K45" s="16"/>
      <c r="L45" s="14"/>
      <c r="M45" s="14"/>
      <c r="N45" s="14"/>
      <c r="O45" s="19"/>
      <c r="P45" s="19"/>
      <c r="Q45" s="19"/>
      <c r="R45" s="19"/>
      <c r="S45" s="18"/>
      <c r="T45" s="18"/>
      <c r="V45" s="11"/>
      <c r="W45" s="11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16.5" thickBot="1" x14ac:dyDescent="0.3">
      <c r="A46" s="14"/>
      <c r="B46" s="14"/>
      <c r="C46" s="14"/>
      <c r="D46" s="14"/>
      <c r="E46" s="14"/>
      <c r="F46" s="14"/>
      <c r="G46" s="17"/>
      <c r="H46" s="14"/>
      <c r="I46" s="14"/>
      <c r="J46" s="14"/>
      <c r="K46" s="16"/>
      <c r="L46" s="14"/>
      <c r="M46" s="14"/>
      <c r="N46" s="11"/>
      <c r="O46" s="11"/>
      <c r="P46" s="11"/>
      <c r="Q46" s="11"/>
      <c r="R46" s="11"/>
      <c r="S46" s="11"/>
      <c r="T46" s="11"/>
      <c r="V46" s="14"/>
      <c r="W46" s="14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x14ac:dyDescent="0.25">
      <c r="A47" s="14"/>
      <c r="B47" s="37" t="s">
        <v>370</v>
      </c>
      <c r="C47" s="38"/>
      <c r="D47" s="38"/>
      <c r="E47" s="38"/>
      <c r="F47" s="38"/>
      <c r="G47" s="145"/>
      <c r="H47" s="38"/>
      <c r="I47" s="39"/>
      <c r="J47" s="41"/>
      <c r="K47" s="16"/>
      <c r="L47" s="14"/>
      <c r="M47" s="14"/>
      <c r="N47" s="11"/>
      <c r="O47" s="11"/>
      <c r="P47" s="11"/>
      <c r="Q47" s="11"/>
      <c r="R47" s="11"/>
      <c r="S47" s="11"/>
      <c r="T47" s="11"/>
      <c r="V47" s="14"/>
      <c r="W47" s="14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ht="20.25" x14ac:dyDescent="0.25">
      <c r="A48" s="14"/>
      <c r="B48" s="66">
        <f>IF('Example Schedule'!H39=1,1,0)</f>
        <v>1</v>
      </c>
      <c r="C48" s="14"/>
      <c r="D48" s="127" t="s">
        <v>364</v>
      </c>
      <c r="E48" s="12"/>
      <c r="F48" s="12"/>
      <c r="G48" s="146"/>
      <c r="H48" s="12"/>
      <c r="I48" s="31"/>
      <c r="J48" s="14"/>
      <c r="K48" s="16"/>
      <c r="L48" s="14"/>
      <c r="M48" s="14"/>
      <c r="N48" s="11"/>
      <c r="O48" s="11"/>
      <c r="P48" s="11"/>
      <c r="Q48" s="11"/>
      <c r="R48" s="11"/>
      <c r="S48" s="11"/>
      <c r="T48" s="11"/>
      <c r="U48" s="11"/>
      <c r="V48" s="14"/>
      <c r="W48" s="14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ht="20.25" x14ac:dyDescent="0.25">
      <c r="A49" s="14"/>
      <c r="B49" s="66">
        <f>IF('Example Schedule'!H40=1,1,0)</f>
        <v>1</v>
      </c>
      <c r="C49" s="14"/>
      <c r="D49" s="127" t="s">
        <v>180</v>
      </c>
      <c r="E49" s="27"/>
      <c r="F49" s="27"/>
      <c r="G49" s="147"/>
      <c r="H49" s="27"/>
      <c r="I49" s="32"/>
      <c r="J49" s="14"/>
      <c r="K49" s="16"/>
      <c r="L49" s="14"/>
      <c r="M49" s="14"/>
      <c r="N49" s="11"/>
      <c r="O49" s="11"/>
      <c r="P49" s="11"/>
      <c r="Q49" s="11"/>
      <c r="R49" s="11"/>
      <c r="S49" s="11"/>
      <c r="T49" s="11"/>
      <c r="U49" s="11"/>
      <c r="V49" s="14"/>
      <c r="W49" s="14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ht="20.25" x14ac:dyDescent="0.2">
      <c r="A50" s="14"/>
      <c r="B50" s="66">
        <f>IF('Example Schedule'!H41=1,1,0)</f>
        <v>1</v>
      </c>
      <c r="C50" s="14"/>
      <c r="D50" s="127" t="s">
        <v>179</v>
      </c>
      <c r="E50" s="27"/>
      <c r="F50" s="27"/>
      <c r="G50" s="147"/>
      <c r="H50" s="27"/>
      <c r="I50" s="32"/>
      <c r="J50" s="14"/>
      <c r="K50" s="16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ht="20.25" x14ac:dyDescent="0.2">
      <c r="A51" s="14"/>
      <c r="B51" s="66">
        <f>IF('Example Schedule'!H42&gt;=1,1,0)</f>
        <v>1</v>
      </c>
      <c r="C51" s="14"/>
      <c r="D51" s="127" t="s">
        <v>181</v>
      </c>
      <c r="E51" s="27"/>
      <c r="F51" s="27"/>
      <c r="G51" s="147"/>
      <c r="H51" s="27"/>
      <c r="I51" s="32"/>
      <c r="J51" s="14"/>
      <c r="K51" s="16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ht="20.25" x14ac:dyDescent="0.2">
      <c r="A52" s="14"/>
      <c r="B52" s="66">
        <f>IF('Example Schedule'!H43&gt;=2,1,0)</f>
        <v>1</v>
      </c>
      <c r="C52" s="14"/>
      <c r="D52" s="127" t="s">
        <v>181</v>
      </c>
      <c r="E52" s="27"/>
      <c r="F52" s="27"/>
      <c r="G52" s="147"/>
      <c r="H52" s="27"/>
      <c r="I52" s="32"/>
      <c r="J52" s="14"/>
      <c r="K52" s="16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ht="20.25" x14ac:dyDescent="0.2">
      <c r="A53" s="14"/>
      <c r="B53" s="66">
        <f>IF('Example Schedule'!H44&gt;=3,1,0)</f>
        <v>1</v>
      </c>
      <c r="C53" s="14"/>
      <c r="D53" s="127" t="s">
        <v>181</v>
      </c>
      <c r="E53" s="27"/>
      <c r="F53" s="27"/>
      <c r="G53" s="147"/>
      <c r="H53" s="27"/>
      <c r="I53" s="32"/>
      <c r="J53" s="14"/>
      <c r="K53" s="16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ht="21" thickBot="1" x14ac:dyDescent="0.25">
      <c r="A54" s="14"/>
      <c r="B54" s="67">
        <f>IF('Example Schedule'!H45&gt;=4,1,0)</f>
        <v>1</v>
      </c>
      <c r="C54" s="24"/>
      <c r="D54" s="128" t="s">
        <v>181</v>
      </c>
      <c r="E54" s="34"/>
      <c r="F54" s="34"/>
      <c r="G54" s="148"/>
      <c r="H54" s="34"/>
      <c r="I54" s="35"/>
      <c r="J54" s="14"/>
      <c r="K54" s="14"/>
      <c r="L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ht="16.5" thickBot="1" x14ac:dyDescent="0.25">
      <c r="A55" s="14"/>
      <c r="B55" s="16"/>
      <c r="C55" s="14"/>
      <c r="D55" s="14"/>
      <c r="E55" s="14"/>
      <c r="F55" s="16"/>
      <c r="G55" s="17"/>
      <c r="H55" s="14"/>
      <c r="I55" s="14"/>
      <c r="J55" s="14"/>
      <c r="K55" s="14"/>
      <c r="L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x14ac:dyDescent="0.2">
      <c r="A56" s="14"/>
      <c r="B56" s="37" t="s">
        <v>230</v>
      </c>
      <c r="C56" s="38"/>
      <c r="D56" s="38"/>
      <c r="E56" s="38"/>
      <c r="F56" s="38"/>
      <c r="G56" s="145"/>
      <c r="H56" s="38"/>
      <c r="I56" s="39"/>
      <c r="J56" s="14"/>
      <c r="K56" s="16"/>
      <c r="L56" s="14"/>
      <c r="O56" s="14"/>
      <c r="P56" s="14"/>
      <c r="Q56" s="14"/>
      <c r="R56" s="14"/>
      <c r="S56" s="14"/>
      <c r="T56" s="14"/>
      <c r="U56" s="14"/>
      <c r="V56" s="14"/>
      <c r="W56" s="14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ht="20.25" x14ac:dyDescent="0.2">
      <c r="A57" s="14"/>
      <c r="B57" s="66">
        <f>IF('Example Schedule'!H46=1,1,0)</f>
        <v>0</v>
      </c>
      <c r="C57" s="14"/>
      <c r="D57" s="12" t="s">
        <v>231</v>
      </c>
      <c r="E57" s="12"/>
      <c r="F57" s="12"/>
      <c r="G57" s="146"/>
      <c r="H57" s="12"/>
      <c r="I57" s="31"/>
      <c r="J57" s="14"/>
      <c r="K57" s="16"/>
      <c r="L57" s="14"/>
      <c r="O57" s="14"/>
      <c r="P57" s="14"/>
      <c r="Q57" s="14"/>
      <c r="R57" s="14"/>
      <c r="S57" s="14"/>
      <c r="T57" s="14"/>
      <c r="U57" s="14"/>
      <c r="V57" s="14"/>
      <c r="W57" s="14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ht="20.25" x14ac:dyDescent="0.2">
      <c r="A58" s="14"/>
      <c r="B58" s="66">
        <f>IF('Example Schedule'!H47=1,1,0)</f>
        <v>0</v>
      </c>
      <c r="C58" s="14"/>
      <c r="D58" s="12" t="s">
        <v>232</v>
      </c>
      <c r="E58" s="27"/>
      <c r="F58" s="27"/>
      <c r="G58" s="147"/>
      <c r="H58" s="27"/>
      <c r="I58" s="32"/>
      <c r="J58" s="14"/>
      <c r="K58" s="16"/>
      <c r="L58" s="14"/>
      <c r="O58" s="14"/>
      <c r="P58" s="14"/>
      <c r="Q58" s="14"/>
      <c r="R58" s="14"/>
      <c r="S58" s="14"/>
      <c r="T58" s="14"/>
      <c r="U58" s="14"/>
      <c r="V58" s="14"/>
      <c r="W58" s="14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ht="21" thickBot="1" x14ac:dyDescent="0.25">
      <c r="A59" s="14"/>
      <c r="B59" s="67">
        <f>IF('Example Schedule'!H48&gt;=1,1,0)</f>
        <v>0</v>
      </c>
      <c r="C59" s="24"/>
      <c r="D59" s="24" t="s">
        <v>233</v>
      </c>
      <c r="E59" s="34"/>
      <c r="F59" s="34"/>
      <c r="G59" s="148"/>
      <c r="H59" s="34"/>
      <c r="I59" s="35"/>
      <c r="J59" s="14"/>
      <c r="K59" s="22"/>
      <c r="L59" s="14"/>
      <c r="O59" s="14"/>
      <c r="P59" s="14"/>
      <c r="Q59" s="14"/>
      <c r="R59" s="14"/>
      <c r="S59" s="14"/>
      <c r="T59" s="14"/>
      <c r="U59" s="14"/>
      <c r="V59" s="14"/>
      <c r="W59" s="14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x14ac:dyDescent="0.2">
      <c r="A60" s="14"/>
      <c r="B60" s="28" t="s">
        <v>169</v>
      </c>
      <c r="C60" s="14"/>
      <c r="D60" s="14"/>
      <c r="E60" s="14"/>
      <c r="F60" s="16"/>
      <c r="G60" s="17"/>
      <c r="H60" s="14"/>
      <c r="I60" s="14"/>
      <c r="J60" s="14"/>
      <c r="K60" s="22"/>
      <c r="L60" s="14"/>
      <c r="O60" s="14"/>
      <c r="P60" s="14"/>
      <c r="Q60" s="14"/>
      <c r="R60" s="14"/>
      <c r="S60" s="14"/>
      <c r="T60" s="14"/>
      <c r="U60" s="14"/>
      <c r="V60" s="14"/>
      <c r="W60" s="14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x14ac:dyDescent="0.2">
      <c r="A61" s="14"/>
      <c r="B61" s="16"/>
      <c r="C61" s="14"/>
      <c r="D61" s="14"/>
      <c r="E61" s="14"/>
      <c r="F61" s="16"/>
      <c r="G61" s="17"/>
      <c r="H61" s="14"/>
      <c r="I61" s="14"/>
      <c r="J61" s="14"/>
      <c r="O61" s="14"/>
      <c r="P61" s="14"/>
      <c r="Q61" s="14"/>
      <c r="R61" s="14"/>
      <c r="S61" s="14"/>
      <c r="T61" s="14"/>
      <c r="U61" s="14"/>
      <c r="V61" s="14"/>
      <c r="W61" s="14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x14ac:dyDescent="0.2">
      <c r="A62" s="14"/>
      <c r="B62" s="16"/>
      <c r="C62" s="14"/>
      <c r="D62" s="14"/>
      <c r="E62" s="14"/>
      <c r="F62" s="14"/>
      <c r="G62" s="17"/>
      <c r="H62" s="14"/>
      <c r="I62" s="14"/>
      <c r="J62" s="14"/>
      <c r="O62" s="14"/>
      <c r="P62" s="14"/>
      <c r="Q62" s="14"/>
      <c r="R62" s="14"/>
      <c r="S62" s="14"/>
      <c r="T62" s="14"/>
      <c r="U62" s="14"/>
      <c r="V62" s="14"/>
      <c r="W62" s="14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x14ac:dyDescent="0.2">
      <c r="A63" s="14"/>
      <c r="B63" s="16"/>
      <c r="C63" s="14"/>
      <c r="D63" s="14"/>
      <c r="E63" s="14"/>
      <c r="F63" s="14"/>
      <c r="G63" s="17"/>
      <c r="H63" s="14"/>
      <c r="I63" s="14"/>
      <c r="J63" s="14"/>
      <c r="O63" s="14"/>
      <c r="P63" s="14"/>
      <c r="Q63" s="14"/>
      <c r="R63" s="14"/>
      <c r="S63" s="14"/>
      <c r="T63" s="14"/>
      <c r="U63" s="14"/>
      <c r="V63" s="14"/>
      <c r="W63" s="14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x14ac:dyDescent="0.2">
      <c r="A64" s="14"/>
      <c r="B64" s="16"/>
      <c r="C64" s="14"/>
      <c r="D64" s="14"/>
      <c r="E64" s="14"/>
      <c r="F64" s="14"/>
      <c r="G64" s="17"/>
      <c r="H64" s="14"/>
      <c r="I64" s="14"/>
      <c r="J64" s="14"/>
      <c r="O64" s="14"/>
      <c r="P64" s="14"/>
      <c r="Q64" s="14"/>
      <c r="R64" s="14"/>
      <c r="S64" s="14"/>
      <c r="T64" s="14"/>
      <c r="U64" s="14"/>
      <c r="V64" s="14"/>
      <c r="W64" s="14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x14ac:dyDescent="0.2">
      <c r="A65" s="14"/>
      <c r="B65" s="16"/>
      <c r="C65" s="14"/>
      <c r="D65" s="14"/>
      <c r="E65" s="14"/>
      <c r="F65" s="14"/>
      <c r="G65" s="17"/>
      <c r="H65" s="14"/>
      <c r="I65" s="14"/>
      <c r="J65" s="14"/>
      <c r="O65" s="14"/>
      <c r="P65" s="14"/>
      <c r="Q65" s="14"/>
      <c r="R65" s="14"/>
      <c r="S65" s="14"/>
      <c r="T65" s="14"/>
      <c r="U65" s="14"/>
      <c r="V65" s="14"/>
      <c r="W65" s="14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x14ac:dyDescent="0.2">
      <c r="A66" s="14"/>
      <c r="B66" s="16"/>
      <c r="C66" s="14"/>
      <c r="D66" s="14"/>
      <c r="E66" s="14"/>
      <c r="F66" s="14"/>
      <c r="G66" s="17"/>
      <c r="H66" s="14"/>
      <c r="I66" s="14"/>
      <c r="J66" s="14"/>
      <c r="O66" s="14"/>
      <c r="P66" s="14"/>
      <c r="Q66" s="14"/>
      <c r="R66" s="14"/>
      <c r="S66" s="14"/>
      <c r="T66" s="14"/>
      <c r="U66" s="14"/>
      <c r="V66" s="14"/>
      <c r="W66" s="14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x14ac:dyDescent="0.2">
      <c r="A67" s="14"/>
      <c r="B67" s="16"/>
      <c r="C67" s="14"/>
      <c r="D67" s="14"/>
      <c r="E67" s="14"/>
      <c r="F67" s="14"/>
      <c r="G67" s="17"/>
      <c r="H67" s="14"/>
      <c r="I67" s="14"/>
      <c r="J67" s="14"/>
      <c r="O67" s="14"/>
      <c r="P67" s="14"/>
      <c r="Q67" s="14"/>
      <c r="R67" s="14"/>
      <c r="S67" s="14"/>
      <c r="T67" s="14"/>
      <c r="U67" s="14"/>
      <c r="V67" s="14"/>
      <c r="W67" s="14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x14ac:dyDescent="0.2">
      <c r="A68" s="14"/>
      <c r="B68" s="14"/>
      <c r="C68" s="14"/>
      <c r="D68" s="14"/>
      <c r="E68" s="14"/>
      <c r="F68" s="14"/>
      <c r="G68" s="17"/>
      <c r="H68" s="14"/>
      <c r="I68" s="14"/>
      <c r="J68" s="14"/>
      <c r="O68" s="14"/>
      <c r="P68" s="14"/>
      <c r="Q68" s="14"/>
      <c r="R68" s="14"/>
      <c r="S68" s="14"/>
      <c r="T68" s="14"/>
      <c r="U68" s="14"/>
      <c r="V68" s="14"/>
      <c r="W68" s="14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x14ac:dyDescent="0.2">
      <c r="A69" s="14"/>
      <c r="B69" s="14"/>
      <c r="C69" s="14"/>
      <c r="D69" s="14"/>
      <c r="E69" s="14"/>
      <c r="F69" s="14"/>
      <c r="G69" s="17"/>
      <c r="H69" s="14"/>
      <c r="I69" s="14"/>
      <c r="J69" s="14"/>
      <c r="O69" s="14"/>
      <c r="P69" s="14"/>
      <c r="Q69" s="14"/>
      <c r="R69" s="14"/>
      <c r="S69" s="14"/>
      <c r="T69" s="14"/>
      <c r="U69" s="14"/>
      <c r="V69" s="14"/>
      <c r="W69" s="14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x14ac:dyDescent="0.2">
      <c r="A70" s="14"/>
      <c r="B70" s="16"/>
      <c r="C70" s="14"/>
      <c r="D70" s="14"/>
      <c r="E70" s="14"/>
      <c r="F70" s="14"/>
      <c r="G70" s="17"/>
      <c r="H70" s="14"/>
      <c r="I70" s="14"/>
      <c r="J70" s="14"/>
      <c r="O70" s="14"/>
      <c r="P70" s="14"/>
      <c r="Q70" s="14"/>
      <c r="R70" s="14"/>
      <c r="S70" s="14"/>
      <c r="T70" s="14"/>
      <c r="U70" s="14"/>
      <c r="V70" s="14"/>
      <c r="W70" s="14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x14ac:dyDescent="0.2">
      <c r="A71" s="14"/>
      <c r="B71" s="16"/>
      <c r="C71" s="14"/>
      <c r="D71" s="14"/>
      <c r="E71" s="14"/>
      <c r="F71" s="14"/>
      <c r="G71" s="17"/>
      <c r="H71" s="14"/>
      <c r="I71" s="14"/>
      <c r="J71" s="14"/>
      <c r="O71" s="14"/>
      <c r="P71" s="14"/>
      <c r="Q71" s="14"/>
      <c r="R71" s="14"/>
      <c r="S71" s="14"/>
      <c r="T71" s="14"/>
      <c r="U71" s="14"/>
      <c r="V71" s="14"/>
      <c r="W71" s="14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x14ac:dyDescent="0.2">
      <c r="A72" s="14"/>
      <c r="B72" s="16"/>
      <c r="C72" s="14"/>
      <c r="D72" s="14"/>
      <c r="E72" s="14"/>
      <c r="F72" s="14"/>
      <c r="G72" s="17"/>
      <c r="H72" s="14"/>
      <c r="I72" s="14"/>
      <c r="J72" s="14"/>
      <c r="O72" s="14"/>
      <c r="P72" s="14"/>
      <c r="Q72" s="14"/>
      <c r="R72" s="14"/>
      <c r="S72" s="14"/>
      <c r="T72" s="14"/>
      <c r="U72" s="14"/>
      <c r="V72" s="14"/>
      <c r="W72" s="14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x14ac:dyDescent="0.2">
      <c r="A73" s="14"/>
      <c r="B73" s="16"/>
      <c r="C73" s="14"/>
      <c r="D73" s="14"/>
      <c r="E73" s="14"/>
      <c r="F73" s="14"/>
      <c r="G73" s="17"/>
      <c r="H73" s="14"/>
      <c r="I73" s="14"/>
      <c r="J73" s="14"/>
      <c r="O73" s="19"/>
      <c r="P73" s="19"/>
      <c r="Q73" s="19"/>
      <c r="R73" s="19"/>
      <c r="S73" s="19"/>
      <c r="T73" s="19"/>
      <c r="U73" s="14"/>
      <c r="V73" s="14"/>
      <c r="W73" s="14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x14ac:dyDescent="0.2">
      <c r="A74" s="14"/>
      <c r="B74" s="16"/>
      <c r="C74" s="14"/>
      <c r="D74" s="14"/>
      <c r="E74" s="14"/>
      <c r="F74" s="14"/>
      <c r="G74" s="17"/>
      <c r="H74" s="14"/>
      <c r="I74" s="14"/>
      <c r="J74" s="14"/>
      <c r="O74" s="14"/>
      <c r="P74" s="14"/>
      <c r="Q74" s="14"/>
      <c r="R74" s="14"/>
      <c r="S74" s="14"/>
      <c r="T74" s="14"/>
      <c r="U74" s="14"/>
      <c r="V74" s="14"/>
      <c r="W74" s="14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1:39" x14ac:dyDescent="0.25">
      <c r="A75" s="14"/>
      <c r="B75" s="16"/>
      <c r="C75" s="14"/>
      <c r="D75" s="14"/>
      <c r="E75" s="14"/>
      <c r="F75" s="14"/>
      <c r="G75" s="17"/>
      <c r="H75" s="11"/>
      <c r="I75" s="14"/>
      <c r="J75" s="11"/>
      <c r="O75" s="11"/>
      <c r="P75" s="11"/>
      <c r="Q75" s="11"/>
      <c r="R75" s="11"/>
      <c r="S75" s="11"/>
      <c r="T75" s="11"/>
      <c r="U75" s="14"/>
      <c r="V75" s="14"/>
      <c r="W75" s="14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x14ac:dyDescent="0.25">
      <c r="A76" s="11"/>
      <c r="B76" s="14"/>
      <c r="C76" s="11"/>
      <c r="E76" s="11"/>
      <c r="F76" s="11"/>
      <c r="H76" s="11"/>
      <c r="I76" s="14"/>
      <c r="J76" s="11"/>
      <c r="O76" s="11"/>
      <c r="P76" s="11"/>
      <c r="Q76" s="11"/>
      <c r="R76" s="11"/>
      <c r="S76" s="11"/>
      <c r="T76" s="11"/>
      <c r="U76" s="11"/>
      <c r="V76" s="11"/>
      <c r="W76" s="11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x14ac:dyDescent="0.25">
      <c r="A77" s="11"/>
      <c r="B77" s="11"/>
      <c r="C77" s="20"/>
      <c r="D77" s="20"/>
      <c r="E77" s="20"/>
      <c r="F77" s="20"/>
      <c r="H77" s="11"/>
      <c r="I77" s="14"/>
      <c r="J77" s="11"/>
      <c r="O77" s="14"/>
      <c r="P77" s="14"/>
      <c r="Q77" s="14"/>
      <c r="R77" s="14"/>
      <c r="S77" s="14"/>
      <c r="T77" s="14"/>
      <c r="U77" s="14"/>
      <c r="V77" s="11"/>
      <c r="W77" s="11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x14ac:dyDescent="0.25">
      <c r="A78" s="11"/>
      <c r="B78" s="21"/>
      <c r="C78" s="14"/>
      <c r="D78" s="14"/>
      <c r="E78" s="14"/>
      <c r="F78" s="11"/>
      <c r="H78" s="11"/>
      <c r="I78" s="14"/>
      <c r="J78" s="11"/>
      <c r="O78" s="11"/>
      <c r="P78" s="11"/>
      <c r="Q78" s="11"/>
      <c r="R78" s="11"/>
      <c r="S78" s="11"/>
      <c r="T78" s="11"/>
      <c r="U78" s="14"/>
      <c r="V78" s="11"/>
      <c r="W78" s="11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x14ac:dyDescent="0.25">
      <c r="A79" s="11"/>
      <c r="B79" s="16"/>
      <c r="C79" s="14"/>
      <c r="D79" s="14"/>
      <c r="E79" s="14"/>
      <c r="F79" s="11"/>
      <c r="H79" s="11"/>
      <c r="I79" s="11"/>
      <c r="J79" s="11"/>
      <c r="O79" s="14"/>
      <c r="P79" s="14"/>
      <c r="Q79" s="14"/>
      <c r="R79" s="14"/>
      <c r="S79" s="14"/>
      <c r="T79" s="14"/>
      <c r="U79" s="14"/>
      <c r="V79" s="11"/>
      <c r="W79" s="11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39" x14ac:dyDescent="0.25">
      <c r="A80" s="11"/>
      <c r="B80" s="16"/>
      <c r="C80" s="14"/>
      <c r="D80" s="14"/>
      <c r="E80" s="14"/>
      <c r="F80" s="11"/>
      <c r="H80" s="11"/>
      <c r="I80" s="11"/>
      <c r="J80" s="11"/>
      <c r="O80" s="11"/>
      <c r="P80" s="11"/>
      <c r="Q80" s="11"/>
      <c r="R80" s="11"/>
      <c r="S80" s="11"/>
      <c r="T80" s="11"/>
      <c r="U80" s="14"/>
      <c r="V80" s="11"/>
      <c r="W80" s="11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x14ac:dyDescent="0.25">
      <c r="A81" s="11"/>
      <c r="B81" s="16"/>
      <c r="C81" s="14"/>
      <c r="D81" s="14"/>
      <c r="E81" s="14"/>
      <c r="F81" s="11"/>
      <c r="H81" s="14"/>
      <c r="I81" s="11"/>
      <c r="J81" s="11"/>
      <c r="O81" s="11"/>
      <c r="P81" s="11"/>
      <c r="Q81" s="11"/>
      <c r="R81" s="11"/>
      <c r="S81" s="11"/>
      <c r="T81" s="11"/>
      <c r="U81" s="11"/>
      <c r="V81" s="11"/>
      <c r="W81" s="11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39" x14ac:dyDescent="0.25">
      <c r="A82" s="11"/>
      <c r="B82" s="16"/>
      <c r="C82" s="14"/>
      <c r="D82" s="14"/>
      <c r="E82" s="14"/>
      <c r="F82" s="14"/>
      <c r="G82" s="17"/>
      <c r="H82" s="14"/>
      <c r="I82" s="11"/>
      <c r="J82" s="11"/>
      <c r="O82" s="11"/>
      <c r="P82" s="11"/>
      <c r="Q82" s="11"/>
      <c r="R82" s="11"/>
      <c r="S82" s="11"/>
      <c r="T82" s="11"/>
      <c r="U82" s="11"/>
      <c r="V82" s="11"/>
      <c r="W82" s="11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39" x14ac:dyDescent="0.25">
      <c r="A83" s="11"/>
      <c r="B83" s="16"/>
      <c r="C83" s="14"/>
      <c r="D83" s="14"/>
      <c r="E83" s="14"/>
      <c r="F83" s="14"/>
      <c r="G83" s="17"/>
      <c r="H83" s="14"/>
      <c r="I83" s="11"/>
      <c r="J83" s="11"/>
      <c r="O83" s="11"/>
      <c r="P83" s="11"/>
      <c r="Q83" s="11"/>
      <c r="R83" s="11"/>
      <c r="S83" s="11"/>
      <c r="T83" s="11"/>
      <c r="U83" s="11"/>
      <c r="V83" s="11"/>
      <c r="W83" s="11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39" x14ac:dyDescent="0.25">
      <c r="A84" s="11"/>
      <c r="B84" s="16"/>
      <c r="C84" s="14"/>
      <c r="D84" s="14"/>
      <c r="E84" s="14"/>
      <c r="F84" s="14"/>
      <c r="G84" s="17"/>
      <c r="H84" s="14"/>
      <c r="I84" s="11"/>
      <c r="J84" s="11"/>
      <c r="O84" s="11"/>
      <c r="P84" s="11"/>
      <c r="Q84" s="11"/>
      <c r="R84" s="11"/>
      <c r="S84" s="11"/>
      <c r="T84" s="11"/>
      <c r="U84" s="11"/>
      <c r="V84" s="11"/>
      <c r="W84" s="11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39" x14ac:dyDescent="0.25">
      <c r="B85" s="16"/>
      <c r="C85" s="14"/>
      <c r="D85" s="14"/>
      <c r="E85" s="14"/>
      <c r="F85" s="14"/>
      <c r="G85" s="17"/>
      <c r="H85" s="14"/>
      <c r="I85" s="11"/>
      <c r="J85" s="11"/>
      <c r="O85" s="11"/>
      <c r="P85" s="11"/>
      <c r="Q85" s="11"/>
      <c r="R85" s="11"/>
      <c r="S85" s="11"/>
      <c r="T85" s="11"/>
      <c r="U85" s="11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39" x14ac:dyDescent="0.25">
      <c r="B86" s="22"/>
      <c r="C86" s="14"/>
      <c r="D86" s="14"/>
      <c r="E86" s="14"/>
      <c r="F86" s="14"/>
      <c r="G86" s="17"/>
      <c r="H86" s="14"/>
      <c r="I86" s="11"/>
      <c r="J86" s="11"/>
      <c r="O86" s="14"/>
      <c r="P86" s="14"/>
      <c r="Q86" s="14"/>
      <c r="R86" s="14"/>
      <c r="S86" s="14"/>
      <c r="T86" s="14"/>
      <c r="U86" s="11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39" x14ac:dyDescent="0.25">
      <c r="B87" s="22"/>
      <c r="C87" s="14"/>
      <c r="D87" s="14"/>
      <c r="E87" s="14"/>
      <c r="F87" s="14"/>
      <c r="G87" s="17"/>
      <c r="I87" s="11"/>
      <c r="O87" s="14"/>
      <c r="P87" s="14"/>
      <c r="Q87" s="14"/>
      <c r="R87" s="14"/>
      <c r="S87" s="14"/>
      <c r="T87" s="14"/>
      <c r="U87" s="11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39" x14ac:dyDescent="0.25">
      <c r="B88" s="22"/>
      <c r="I88" s="11"/>
      <c r="O88" s="14"/>
      <c r="P88" s="14"/>
      <c r="Q88" s="14"/>
      <c r="R88" s="14"/>
      <c r="S88" s="14"/>
      <c r="T88" s="14"/>
      <c r="U88" s="11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39" x14ac:dyDescent="0.25">
      <c r="I89" s="11"/>
      <c r="O89" s="14"/>
      <c r="P89" s="14"/>
      <c r="Q89" s="14"/>
      <c r="R89" s="14"/>
      <c r="S89" s="14"/>
      <c r="T89" s="14"/>
      <c r="U89" s="11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39" x14ac:dyDescent="0.25">
      <c r="I90" s="11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</sheetData>
  <dataValidations count="1">
    <dataValidation type="list" allowBlank="1" showInputMessage="1" showErrorMessage="1" sqref="H21 H17 H19" xr:uid="{00000000-0002-0000-0300-000000000000}">
      <formula1>$K$6:$K$7</formula1>
    </dataValidation>
  </dataValidations>
  <pageMargins left="1.5" right="0.25" top="0.75" bottom="0.75" header="0.3" footer="0.3"/>
  <pageSetup scale="53" orientation="portrait" r:id="rId1"/>
  <headerFooter>
    <oddHeader>&amp;C&amp;"Arial,Bold"&amp;16MEMS Degree Progress Sheet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4F8550D3-E3B1-4EEC-9AC6-4CEEB13C990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Triangles" iconId="1"/>
              <x14:cfIcon iconSet="3Symbols2" iconId="2"/>
            </x14:iconSet>
          </x14:cfRule>
          <xm:sqref>B33:B45 B26:B30 B23 B9:B12 B2:B6 B15:B20 B48:B54</xm:sqref>
        </x14:conditionalFormatting>
        <x14:conditionalFormatting xmlns:xm="http://schemas.microsoft.com/office/excel/2006/main">
          <x14:cfRule type="iconSet" priority="5" id="{E7F48334-A05A-43D8-9EF2-FCD8E8FED87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Triangles" iconId="1"/>
              <x14:cfIcon iconSet="3Symbols2" iconId="2"/>
            </x14:iconSet>
          </x14:cfRule>
          <xm:sqref>B57:B59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7A361-BCC2-4943-9175-75B6CBDBD463}">
  <sheetPr published="0">
    <tabColor theme="6" tint="0.79998168889431442"/>
    <pageSetUpPr fitToPage="1"/>
  </sheetPr>
  <dimension ref="B1:Q70"/>
  <sheetViews>
    <sheetView zoomScale="80" zoomScaleNormal="80" workbookViewId="0">
      <selection activeCell="P14" sqref="P14"/>
    </sheetView>
  </sheetViews>
  <sheetFormatPr defaultRowHeight="20.100000000000001" customHeight="1" x14ac:dyDescent="0.3"/>
  <cols>
    <col min="1" max="1" width="2" customWidth="1"/>
    <col min="2" max="2" width="13.42578125" style="13" customWidth="1"/>
    <col min="3" max="5" width="41.5703125" style="13" customWidth="1"/>
    <col min="6" max="6" width="4.42578125" customWidth="1"/>
    <col min="7" max="7" width="41.7109375" style="50" customWidth="1"/>
    <col min="8" max="8" width="10" style="65" customWidth="1"/>
    <col min="9" max="9" width="3.140625" style="13" customWidth="1"/>
    <col min="10" max="17" width="9.140625" style="13"/>
  </cols>
  <sheetData>
    <row r="1" spans="2:17" s="52" customFormat="1" ht="20.100000000000001" customHeight="1" x14ac:dyDescent="0.25">
      <c r="B1" s="11" t="s">
        <v>234</v>
      </c>
      <c r="C1" s="11"/>
      <c r="D1" s="11"/>
      <c r="E1" s="11"/>
      <c r="G1" s="61"/>
      <c r="I1" s="11"/>
      <c r="J1" s="11"/>
      <c r="K1" s="11"/>
      <c r="L1" s="11"/>
      <c r="M1" s="11"/>
      <c r="N1" s="11"/>
      <c r="O1" s="11"/>
      <c r="P1" s="11"/>
      <c r="Q1" s="11"/>
    </row>
    <row r="2" spans="2:17" s="52" customFormat="1" ht="20.100000000000001" customHeight="1" x14ac:dyDescent="0.25">
      <c r="B2" s="11"/>
      <c r="C2" s="11" t="s">
        <v>235</v>
      </c>
      <c r="D2" s="11"/>
      <c r="E2" s="11"/>
      <c r="G2" s="61"/>
      <c r="I2" s="11"/>
      <c r="J2" s="11"/>
      <c r="K2" s="11"/>
      <c r="L2" s="11"/>
      <c r="M2" s="11"/>
      <c r="N2" s="11"/>
      <c r="O2" s="11"/>
      <c r="P2" s="11"/>
      <c r="Q2" s="11"/>
    </row>
    <row r="3" spans="2:17" ht="20.100000000000001" customHeight="1" thickBot="1" x14ac:dyDescent="0.3">
      <c r="B3" s="11"/>
      <c r="C3" s="11"/>
      <c r="G3" s="55" t="s">
        <v>222</v>
      </c>
      <c r="H3" s="55"/>
    </row>
    <row r="4" spans="2:17" ht="20.100000000000001" customHeight="1" x14ac:dyDescent="0.3">
      <c r="B4" s="152" t="s">
        <v>191</v>
      </c>
      <c r="C4" s="53" t="s">
        <v>192</v>
      </c>
      <c r="D4" s="53" t="s">
        <v>193</v>
      </c>
      <c r="E4" s="53" t="s">
        <v>194</v>
      </c>
      <c r="G4" s="125" t="s">
        <v>166</v>
      </c>
      <c r="H4" s="62">
        <f t="shared" ref="H4:H47" si="0">COUNTIF($C$5:$E$58,G4)</f>
        <v>0</v>
      </c>
    </row>
    <row r="5" spans="2:17" ht="20.100000000000001" customHeight="1" x14ac:dyDescent="0.3">
      <c r="B5" s="153"/>
      <c r="C5" s="54"/>
      <c r="D5" s="54"/>
      <c r="E5" s="54"/>
      <c r="G5" s="126" t="s">
        <v>198</v>
      </c>
      <c r="H5" s="63">
        <f t="shared" si="0"/>
        <v>0</v>
      </c>
    </row>
    <row r="6" spans="2:17" ht="20.100000000000001" customHeight="1" x14ac:dyDescent="0.3">
      <c r="B6" s="153"/>
      <c r="C6" s="51"/>
      <c r="D6" s="51"/>
      <c r="E6" s="51"/>
      <c r="G6" s="126" t="s">
        <v>199</v>
      </c>
      <c r="H6" s="63">
        <f t="shared" si="0"/>
        <v>0</v>
      </c>
    </row>
    <row r="7" spans="2:17" ht="20.100000000000001" customHeight="1" x14ac:dyDescent="0.3">
      <c r="B7" s="153"/>
      <c r="C7" s="51"/>
      <c r="D7" s="51"/>
      <c r="E7" s="51"/>
      <c r="G7" s="126" t="s">
        <v>200</v>
      </c>
      <c r="H7" s="63">
        <f t="shared" si="0"/>
        <v>0</v>
      </c>
    </row>
    <row r="8" spans="2:17" ht="20.100000000000001" customHeight="1" x14ac:dyDescent="0.3">
      <c r="B8" s="153"/>
      <c r="C8" s="51"/>
      <c r="D8" s="51"/>
      <c r="E8" s="51"/>
      <c r="G8" s="126" t="s">
        <v>201</v>
      </c>
      <c r="H8" s="63">
        <f t="shared" si="0"/>
        <v>0</v>
      </c>
    </row>
    <row r="9" spans="2:17" ht="20.100000000000001" customHeight="1" x14ac:dyDescent="0.3">
      <c r="B9" s="153"/>
      <c r="C9" s="51"/>
      <c r="D9" s="51"/>
      <c r="E9" s="51"/>
      <c r="G9" s="56" t="s">
        <v>168</v>
      </c>
      <c r="H9" s="63">
        <f t="shared" si="0"/>
        <v>0</v>
      </c>
    </row>
    <row r="10" spans="2:17" ht="20.100000000000001" customHeight="1" x14ac:dyDescent="0.3">
      <c r="B10" s="153"/>
      <c r="C10" s="51"/>
      <c r="D10" s="51"/>
      <c r="E10" s="51"/>
      <c r="G10" s="56" t="s">
        <v>202</v>
      </c>
      <c r="H10" s="63">
        <f t="shared" si="0"/>
        <v>0</v>
      </c>
    </row>
    <row r="11" spans="2:17" ht="20.100000000000001" customHeight="1" x14ac:dyDescent="0.3">
      <c r="B11" s="153"/>
      <c r="C11" s="51"/>
      <c r="D11" s="51"/>
      <c r="E11" s="51"/>
      <c r="G11" s="56" t="s">
        <v>203</v>
      </c>
      <c r="H11" s="63">
        <f t="shared" si="0"/>
        <v>0</v>
      </c>
    </row>
    <row r="12" spans="2:17" ht="19.5" customHeight="1" x14ac:dyDescent="0.3">
      <c r="B12" s="153"/>
      <c r="C12" s="189" t="s">
        <v>346</v>
      </c>
      <c r="D12" s="189" t="s">
        <v>346</v>
      </c>
      <c r="E12" s="191" t="s">
        <v>346</v>
      </c>
      <c r="G12" s="56" t="s">
        <v>204</v>
      </c>
      <c r="H12" s="63">
        <f t="shared" si="0"/>
        <v>0</v>
      </c>
    </row>
    <row r="13" spans="2:17" ht="20.100000000000001" customHeight="1" thickBot="1" x14ac:dyDescent="0.35">
      <c r="B13" s="154"/>
      <c r="C13" s="190"/>
      <c r="D13" s="190"/>
      <c r="E13" s="192"/>
      <c r="G13" s="57" t="s">
        <v>155</v>
      </c>
      <c r="H13" s="63">
        <f t="shared" si="0"/>
        <v>0</v>
      </c>
    </row>
    <row r="14" spans="2:17" ht="20.100000000000001" customHeight="1" thickBot="1" x14ac:dyDescent="0.35">
      <c r="B14" s="14"/>
      <c r="C14" s="14"/>
      <c r="D14" s="17"/>
      <c r="E14" s="17"/>
      <c r="G14" s="57" t="s">
        <v>156</v>
      </c>
      <c r="H14" s="63">
        <f t="shared" si="0"/>
        <v>0</v>
      </c>
    </row>
    <row r="15" spans="2:17" ht="20.100000000000001" customHeight="1" x14ac:dyDescent="0.3">
      <c r="B15" s="159" t="s">
        <v>195</v>
      </c>
      <c r="C15" s="74" t="s">
        <v>192</v>
      </c>
      <c r="D15" s="74" t="s">
        <v>193</v>
      </c>
      <c r="E15" s="53" t="s">
        <v>194</v>
      </c>
      <c r="G15" s="57" t="s">
        <v>157</v>
      </c>
      <c r="H15" s="63">
        <f t="shared" si="0"/>
        <v>0</v>
      </c>
    </row>
    <row r="16" spans="2:17" ht="20.100000000000001" customHeight="1" x14ac:dyDescent="0.3">
      <c r="B16" s="160"/>
      <c r="C16" s="75"/>
      <c r="D16" s="75"/>
      <c r="E16" s="54"/>
      <c r="G16" s="57" t="s">
        <v>157</v>
      </c>
      <c r="H16" s="63">
        <f t="shared" si="0"/>
        <v>0</v>
      </c>
    </row>
    <row r="17" spans="2:14" ht="20.100000000000001" customHeight="1" x14ac:dyDescent="0.3">
      <c r="B17" s="160"/>
      <c r="C17" s="73"/>
      <c r="D17" s="73"/>
      <c r="E17" s="51"/>
      <c r="G17" s="57" t="s">
        <v>157</v>
      </c>
      <c r="H17" s="63">
        <f t="shared" si="0"/>
        <v>0</v>
      </c>
    </row>
    <row r="18" spans="2:14" ht="20.100000000000001" customHeight="1" x14ac:dyDescent="0.3">
      <c r="B18" s="160"/>
      <c r="C18" s="73"/>
      <c r="D18" s="73"/>
      <c r="E18" s="51"/>
      <c r="G18" s="57" t="s">
        <v>157</v>
      </c>
      <c r="H18" s="63">
        <f t="shared" si="0"/>
        <v>0</v>
      </c>
    </row>
    <row r="19" spans="2:14" ht="20.100000000000001" customHeight="1" x14ac:dyDescent="0.3">
      <c r="B19" s="160"/>
      <c r="C19" s="73"/>
      <c r="D19" s="73"/>
      <c r="E19" s="51"/>
      <c r="G19" s="57" t="s">
        <v>158</v>
      </c>
      <c r="H19" s="63">
        <f t="shared" si="0"/>
        <v>0</v>
      </c>
    </row>
    <row r="20" spans="2:14" ht="20.100000000000001" customHeight="1" x14ac:dyDescent="0.3">
      <c r="B20" s="160"/>
      <c r="C20" s="73"/>
      <c r="D20" s="73"/>
      <c r="E20" s="51"/>
      <c r="G20" s="58" t="s">
        <v>167</v>
      </c>
      <c r="H20" s="63">
        <f t="shared" si="0"/>
        <v>0</v>
      </c>
    </row>
    <row r="21" spans="2:14" ht="20.100000000000001" customHeight="1" x14ac:dyDescent="0.3">
      <c r="B21" s="160"/>
      <c r="C21" s="73"/>
      <c r="D21" s="73"/>
      <c r="E21" s="51"/>
      <c r="G21" s="58" t="s">
        <v>205</v>
      </c>
      <c r="H21" s="63">
        <f t="shared" si="0"/>
        <v>0</v>
      </c>
    </row>
    <row r="22" spans="2:14" ht="20.100000000000001" customHeight="1" x14ac:dyDescent="0.3">
      <c r="B22" s="160"/>
      <c r="C22" s="73"/>
      <c r="D22" s="73"/>
      <c r="E22" s="51"/>
      <c r="G22" s="58" t="s">
        <v>206</v>
      </c>
      <c r="H22" s="63">
        <f t="shared" si="0"/>
        <v>0</v>
      </c>
    </row>
    <row r="23" spans="2:14" ht="20.100000000000001" customHeight="1" x14ac:dyDescent="0.3">
      <c r="B23" s="160"/>
      <c r="C23" s="189" t="s">
        <v>346</v>
      </c>
      <c r="D23" s="189" t="s">
        <v>346</v>
      </c>
      <c r="E23" s="191" t="s">
        <v>346</v>
      </c>
      <c r="G23" s="58" t="s">
        <v>207</v>
      </c>
      <c r="H23" s="63">
        <f t="shared" si="0"/>
        <v>0</v>
      </c>
    </row>
    <row r="24" spans="2:14" ht="20.100000000000001" customHeight="1" thickBot="1" x14ac:dyDescent="0.35">
      <c r="B24" s="161"/>
      <c r="C24" s="190"/>
      <c r="D24" s="190"/>
      <c r="E24" s="192"/>
      <c r="G24" s="58" t="s">
        <v>208</v>
      </c>
      <c r="H24" s="63">
        <f t="shared" si="0"/>
        <v>0</v>
      </c>
    </row>
    <row r="25" spans="2:14" ht="20.100000000000001" customHeight="1" thickBot="1" x14ac:dyDescent="0.35">
      <c r="B25" s="14"/>
      <c r="C25" s="14"/>
      <c r="D25" s="17"/>
      <c r="E25" s="17"/>
      <c r="G25" s="59" t="s">
        <v>209</v>
      </c>
      <c r="H25" s="63">
        <f t="shared" si="0"/>
        <v>0</v>
      </c>
    </row>
    <row r="26" spans="2:14" ht="20.100000000000001" customHeight="1" x14ac:dyDescent="0.3">
      <c r="B26" s="159" t="s">
        <v>196</v>
      </c>
      <c r="C26" s="53" t="s">
        <v>192</v>
      </c>
      <c r="D26" s="53" t="s">
        <v>193</v>
      </c>
      <c r="E26" s="53" t="s">
        <v>194</v>
      </c>
      <c r="G26" s="59" t="s">
        <v>210</v>
      </c>
      <c r="H26" s="63">
        <f t="shared" si="0"/>
        <v>0</v>
      </c>
    </row>
    <row r="27" spans="2:14" ht="20.100000000000001" customHeight="1" x14ac:dyDescent="0.3">
      <c r="B27" s="160"/>
      <c r="C27" s="54"/>
      <c r="D27" s="54"/>
      <c r="E27" s="54"/>
      <c r="G27" s="59" t="s">
        <v>211</v>
      </c>
      <c r="H27" s="63">
        <f t="shared" si="0"/>
        <v>0</v>
      </c>
    </row>
    <row r="28" spans="2:14" ht="20.100000000000001" customHeight="1" x14ac:dyDescent="0.3">
      <c r="B28" s="160"/>
      <c r="C28" s="51"/>
      <c r="D28" s="51"/>
      <c r="E28" s="51"/>
      <c r="G28" s="59" t="s">
        <v>223</v>
      </c>
      <c r="H28" s="63">
        <f t="shared" si="0"/>
        <v>0</v>
      </c>
    </row>
    <row r="29" spans="2:14" ht="20.100000000000001" customHeight="1" x14ac:dyDescent="0.3">
      <c r="B29" s="160"/>
      <c r="C29" s="51"/>
      <c r="D29" s="51"/>
      <c r="E29" s="51"/>
      <c r="G29" s="59" t="s">
        <v>213</v>
      </c>
      <c r="H29" s="63">
        <f t="shared" si="0"/>
        <v>0</v>
      </c>
    </row>
    <row r="30" spans="2:14" ht="20.100000000000001" customHeight="1" thickBot="1" x14ac:dyDescent="0.35">
      <c r="B30" s="160"/>
      <c r="C30" s="51"/>
      <c r="D30" s="51"/>
      <c r="E30" s="51"/>
      <c r="G30" s="59" t="s">
        <v>224</v>
      </c>
      <c r="H30" s="63">
        <f t="shared" si="0"/>
        <v>0</v>
      </c>
    </row>
    <row r="31" spans="2:14" ht="20.100000000000001" customHeight="1" thickBot="1" x14ac:dyDescent="0.35">
      <c r="B31" s="160"/>
      <c r="C31" s="51"/>
      <c r="D31" s="51"/>
      <c r="E31" s="51"/>
      <c r="G31" s="59" t="s">
        <v>215</v>
      </c>
      <c r="H31" s="63">
        <f t="shared" si="0"/>
        <v>0</v>
      </c>
      <c r="J31" s="165" t="s">
        <v>437</v>
      </c>
      <c r="K31" s="166"/>
      <c r="L31" s="166"/>
      <c r="M31" s="166"/>
      <c r="N31" s="167"/>
    </row>
    <row r="32" spans="2:14" ht="20.100000000000001" customHeight="1" x14ac:dyDescent="0.3">
      <c r="B32" s="160"/>
      <c r="C32" s="51"/>
      <c r="D32" s="51"/>
      <c r="E32" s="51"/>
      <c r="G32" s="59" t="s">
        <v>216</v>
      </c>
      <c r="H32" s="63">
        <f t="shared" si="0"/>
        <v>0</v>
      </c>
      <c r="J32" s="168"/>
      <c r="K32" s="169"/>
      <c r="L32" s="169"/>
      <c r="M32" s="169"/>
      <c r="N32" s="170"/>
    </row>
    <row r="33" spans="2:17" ht="20.100000000000001" customHeight="1" x14ac:dyDescent="0.3">
      <c r="B33" s="160"/>
      <c r="C33" s="51"/>
      <c r="D33" s="51"/>
      <c r="E33" s="51"/>
      <c r="G33" s="59" t="s">
        <v>217</v>
      </c>
      <c r="H33" s="63">
        <f t="shared" si="0"/>
        <v>0</v>
      </c>
      <c r="J33" s="171"/>
      <c r="K33" s="172"/>
      <c r="L33" s="172"/>
      <c r="M33" s="172"/>
      <c r="N33" s="173"/>
    </row>
    <row r="34" spans="2:17" ht="20.100000000000001" customHeight="1" x14ac:dyDescent="0.3">
      <c r="B34" s="160"/>
      <c r="C34" s="189" t="s">
        <v>346</v>
      </c>
      <c r="D34" s="189" t="s">
        <v>346</v>
      </c>
      <c r="E34" s="191" t="s">
        <v>346</v>
      </c>
      <c r="G34" s="59" t="s">
        <v>218</v>
      </c>
      <c r="H34" s="63">
        <f t="shared" si="0"/>
        <v>0</v>
      </c>
      <c r="J34" s="171"/>
      <c r="K34" s="172"/>
      <c r="L34" s="172"/>
      <c r="M34" s="172"/>
      <c r="N34" s="173"/>
    </row>
    <row r="35" spans="2:17" ht="20.100000000000001" customHeight="1" thickBot="1" x14ac:dyDescent="0.35">
      <c r="B35" s="161"/>
      <c r="C35" s="190"/>
      <c r="D35" s="190"/>
      <c r="E35" s="192"/>
      <c r="G35" s="59" t="s">
        <v>219</v>
      </c>
      <c r="H35" s="63">
        <f t="shared" si="0"/>
        <v>0</v>
      </c>
      <c r="J35" s="174"/>
      <c r="K35" s="175"/>
      <c r="L35" s="175"/>
      <c r="M35" s="175"/>
      <c r="N35" s="176"/>
    </row>
    <row r="36" spans="2:17" ht="20.100000000000001" customHeight="1" thickBot="1" x14ac:dyDescent="0.35">
      <c r="B36" s="14"/>
      <c r="C36" s="14"/>
      <c r="D36" s="17"/>
      <c r="E36" s="17"/>
      <c r="G36" s="59" t="s">
        <v>220</v>
      </c>
      <c r="H36" s="63">
        <f t="shared" si="0"/>
        <v>0</v>
      </c>
    </row>
    <row r="37" spans="2:17" ht="20.100000000000001" customHeight="1" thickBot="1" x14ac:dyDescent="0.35">
      <c r="B37" s="159" t="s">
        <v>197</v>
      </c>
      <c r="C37" s="53" t="s">
        <v>192</v>
      </c>
      <c r="D37" s="53" t="s">
        <v>193</v>
      </c>
      <c r="E37" s="53" t="s">
        <v>194</v>
      </c>
      <c r="G37" s="59" t="s">
        <v>221</v>
      </c>
      <c r="H37" s="63">
        <f t="shared" si="0"/>
        <v>0</v>
      </c>
      <c r="J37" s="183" t="s">
        <v>436</v>
      </c>
      <c r="K37" s="184"/>
      <c r="L37" s="184"/>
      <c r="M37" s="184"/>
      <c r="N37" s="185"/>
    </row>
    <row r="38" spans="2:17" ht="20.100000000000001" customHeight="1" x14ac:dyDescent="0.3">
      <c r="B38" s="160"/>
      <c r="C38" s="54"/>
      <c r="D38" s="54"/>
      <c r="E38" s="54"/>
      <c r="G38" s="60" t="s">
        <v>364</v>
      </c>
      <c r="H38" s="63">
        <f t="shared" si="0"/>
        <v>0</v>
      </c>
      <c r="J38" s="186"/>
      <c r="K38" s="187"/>
      <c r="L38" s="187"/>
      <c r="M38" s="187"/>
      <c r="N38" s="188"/>
    </row>
    <row r="39" spans="2:17" ht="20.100000000000001" customHeight="1" x14ac:dyDescent="0.3">
      <c r="B39" s="160"/>
      <c r="C39" s="51"/>
      <c r="D39" s="51"/>
      <c r="E39" s="51"/>
      <c r="G39" s="60" t="s">
        <v>180</v>
      </c>
      <c r="H39" s="63">
        <f t="shared" si="0"/>
        <v>0</v>
      </c>
      <c r="J39" s="177"/>
      <c r="K39" s="178"/>
      <c r="L39" s="178"/>
      <c r="M39" s="178"/>
      <c r="N39" s="179"/>
    </row>
    <row r="40" spans="2:17" ht="20.100000000000001" customHeight="1" x14ac:dyDescent="0.3">
      <c r="B40" s="160"/>
      <c r="C40" s="51"/>
      <c r="D40" s="51"/>
      <c r="E40" s="51"/>
      <c r="G40" s="60" t="s">
        <v>179</v>
      </c>
      <c r="H40" s="63">
        <f t="shared" si="0"/>
        <v>0</v>
      </c>
      <c r="J40" s="177"/>
      <c r="K40" s="178"/>
      <c r="L40" s="178"/>
      <c r="M40" s="178"/>
      <c r="N40" s="179"/>
    </row>
    <row r="41" spans="2:17" ht="20.100000000000001" customHeight="1" x14ac:dyDescent="0.3">
      <c r="B41" s="160"/>
      <c r="C41" s="51"/>
      <c r="D41" s="51"/>
      <c r="E41" s="51"/>
      <c r="G41" s="60" t="s">
        <v>181</v>
      </c>
      <c r="H41" s="63">
        <f t="shared" si="0"/>
        <v>0</v>
      </c>
      <c r="J41" s="177"/>
      <c r="K41" s="178"/>
      <c r="L41" s="178"/>
      <c r="M41" s="178"/>
      <c r="N41" s="179"/>
    </row>
    <row r="42" spans="2:17" ht="20.100000000000001" customHeight="1" x14ac:dyDescent="0.3">
      <c r="B42" s="160"/>
      <c r="C42" s="51"/>
      <c r="D42" s="51"/>
      <c r="E42" s="51"/>
      <c r="G42" s="60" t="s">
        <v>181</v>
      </c>
      <c r="H42" s="63">
        <f t="shared" si="0"/>
        <v>0</v>
      </c>
      <c r="J42" s="177"/>
      <c r="K42" s="178"/>
      <c r="L42" s="178"/>
      <c r="M42" s="178"/>
      <c r="N42" s="179"/>
    </row>
    <row r="43" spans="2:17" ht="20.100000000000001" customHeight="1" x14ac:dyDescent="0.3">
      <c r="B43" s="160"/>
      <c r="C43" s="51"/>
      <c r="D43" s="51"/>
      <c r="E43" s="51"/>
      <c r="G43" s="60" t="s">
        <v>181</v>
      </c>
      <c r="H43" s="63">
        <f t="shared" si="0"/>
        <v>0</v>
      </c>
      <c r="J43" s="177"/>
      <c r="K43" s="178"/>
      <c r="L43" s="178"/>
      <c r="M43" s="178"/>
      <c r="N43" s="179"/>
    </row>
    <row r="44" spans="2:17" ht="20.100000000000001" customHeight="1" thickBot="1" x14ac:dyDescent="0.35">
      <c r="B44" s="160"/>
      <c r="C44" s="51"/>
      <c r="D44" s="51"/>
      <c r="E44" s="51"/>
      <c r="G44" s="60" t="s">
        <v>181</v>
      </c>
      <c r="H44" s="63">
        <f t="shared" si="0"/>
        <v>0</v>
      </c>
      <c r="J44" s="180"/>
      <c r="K44" s="181"/>
      <c r="L44" s="181"/>
      <c r="M44" s="181"/>
      <c r="N44" s="182"/>
    </row>
    <row r="45" spans="2:17" ht="20.100000000000001" customHeight="1" x14ac:dyDescent="0.3">
      <c r="B45" s="160"/>
      <c r="C45" s="189" t="s">
        <v>346</v>
      </c>
      <c r="D45" s="189" t="s">
        <v>346</v>
      </c>
      <c r="E45" s="191" t="s">
        <v>346</v>
      </c>
      <c r="G45" s="123" t="s">
        <v>227</v>
      </c>
      <c r="H45" s="63">
        <f t="shared" si="0"/>
        <v>0</v>
      </c>
    </row>
    <row r="46" spans="2:17" ht="20.100000000000001" customHeight="1" thickBot="1" x14ac:dyDescent="0.35">
      <c r="B46" s="161"/>
      <c r="C46" s="190"/>
      <c r="D46" s="190"/>
      <c r="E46" s="192"/>
      <c r="G46" s="123" t="s">
        <v>228</v>
      </c>
      <c r="H46" s="63">
        <f t="shared" si="0"/>
        <v>0</v>
      </c>
    </row>
    <row r="47" spans="2:17" s="65" customFormat="1" ht="20.100000000000001" customHeight="1" thickBot="1" x14ac:dyDescent="0.35">
      <c r="B47" s="14"/>
      <c r="C47" s="14"/>
      <c r="D47" s="17"/>
      <c r="E47" s="17"/>
      <c r="F47"/>
      <c r="G47" s="124" t="s">
        <v>229</v>
      </c>
      <c r="H47" s="64">
        <f t="shared" si="0"/>
        <v>0</v>
      </c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ht="20.100000000000001" customHeight="1" x14ac:dyDescent="0.3">
      <c r="B48" s="159" t="s">
        <v>225</v>
      </c>
      <c r="C48" s="53" t="s">
        <v>192</v>
      </c>
      <c r="D48" s="53" t="s">
        <v>193</v>
      </c>
      <c r="E48" s="71" t="s">
        <v>194</v>
      </c>
    </row>
    <row r="49" spans="2:7" ht="20.100000000000001" customHeight="1" x14ac:dyDescent="0.3">
      <c r="B49" s="160"/>
      <c r="C49" s="54"/>
      <c r="D49" s="54"/>
      <c r="E49" s="72"/>
    </row>
    <row r="50" spans="2:7" ht="20.100000000000001" customHeight="1" x14ac:dyDescent="0.3">
      <c r="B50" s="160"/>
      <c r="C50" s="51"/>
      <c r="D50" s="51"/>
      <c r="E50" s="70"/>
    </row>
    <row r="51" spans="2:7" ht="20.100000000000001" customHeight="1" x14ac:dyDescent="0.3">
      <c r="B51" s="160"/>
      <c r="C51" s="51"/>
      <c r="D51" s="51"/>
      <c r="E51" s="70"/>
    </row>
    <row r="52" spans="2:7" ht="20.100000000000001" customHeight="1" x14ac:dyDescent="0.3">
      <c r="B52" s="160"/>
      <c r="C52" s="51"/>
      <c r="D52" s="51"/>
      <c r="E52" s="70"/>
    </row>
    <row r="53" spans="2:7" ht="20.100000000000001" customHeight="1" x14ac:dyDescent="0.3">
      <c r="B53" s="160"/>
      <c r="C53" s="51"/>
      <c r="D53" s="51"/>
      <c r="E53" s="70"/>
    </row>
    <row r="54" spans="2:7" ht="20.100000000000001" customHeight="1" x14ac:dyDescent="0.3">
      <c r="B54" s="160"/>
      <c r="C54" s="51"/>
      <c r="D54" s="51"/>
      <c r="E54" s="70"/>
    </row>
    <row r="55" spans="2:7" ht="20.100000000000001" customHeight="1" x14ac:dyDescent="0.3">
      <c r="B55" s="160"/>
      <c r="C55" s="51"/>
      <c r="D55" s="51"/>
      <c r="E55" s="70"/>
    </row>
    <row r="56" spans="2:7" ht="20.100000000000001" customHeight="1" x14ac:dyDescent="0.3">
      <c r="B56" s="160"/>
      <c r="C56" s="189" t="s">
        <v>346</v>
      </c>
      <c r="D56" s="189" t="s">
        <v>346</v>
      </c>
      <c r="E56" s="191" t="s">
        <v>346</v>
      </c>
    </row>
    <row r="57" spans="2:7" ht="20.100000000000001" customHeight="1" thickBot="1" x14ac:dyDescent="0.35">
      <c r="B57" s="161"/>
      <c r="C57" s="190"/>
      <c r="D57" s="190"/>
      <c r="E57" s="192"/>
    </row>
    <row r="58" spans="2:7" ht="15" customHeight="1" thickBot="1" x14ac:dyDescent="0.35">
      <c r="B58" s="14"/>
      <c r="C58" s="14"/>
      <c r="D58" s="17"/>
      <c r="E58" s="17"/>
      <c r="F58" s="13"/>
      <c r="G58" s="120"/>
    </row>
    <row r="59" spans="2:7" ht="99.95" customHeight="1" thickBot="1" x14ac:dyDescent="0.35">
      <c r="B59" s="162" t="s">
        <v>345</v>
      </c>
      <c r="C59" s="163"/>
      <c r="D59" s="163"/>
      <c r="E59" s="164"/>
      <c r="F59" s="13"/>
      <c r="G59" s="120"/>
    </row>
    <row r="60" spans="2:7" ht="15" customHeight="1" x14ac:dyDescent="0.3">
      <c r="B60" s="11"/>
      <c r="D60" s="11"/>
      <c r="F60" s="13"/>
      <c r="G60" s="120"/>
    </row>
    <row r="61" spans="2:7" ht="20.100000000000001" customHeight="1" x14ac:dyDescent="0.3">
      <c r="C61" s="121" t="s">
        <v>334</v>
      </c>
      <c r="D61" s="122" t="s">
        <v>335</v>
      </c>
    </row>
    <row r="62" spans="2:7" ht="20.100000000000001" customHeight="1" x14ac:dyDescent="0.3">
      <c r="C62" s="119" t="s">
        <v>333</v>
      </c>
      <c r="D62" s="122" t="s">
        <v>338</v>
      </c>
    </row>
    <row r="63" spans="2:7" ht="20.100000000000001" customHeight="1" x14ac:dyDescent="0.3">
      <c r="C63" s="119" t="s">
        <v>336</v>
      </c>
      <c r="D63" s="105" t="s">
        <v>365</v>
      </c>
    </row>
    <row r="64" spans="2:7" ht="20.100000000000001" customHeight="1" x14ac:dyDescent="0.3">
      <c r="C64" s="119" t="s">
        <v>337</v>
      </c>
      <c r="D64" s="105" t="s">
        <v>366</v>
      </c>
    </row>
    <row r="65" spans="3:4" ht="20.100000000000001" customHeight="1" x14ac:dyDescent="0.3">
      <c r="C65" s="119" t="s">
        <v>339</v>
      </c>
      <c r="D65" s="122" t="s">
        <v>340</v>
      </c>
    </row>
    <row r="66" spans="3:4" ht="20.100000000000001" customHeight="1" x14ac:dyDescent="0.3">
      <c r="C66" s="119" t="s">
        <v>341</v>
      </c>
      <c r="D66" s="122" t="s">
        <v>342</v>
      </c>
    </row>
    <row r="67" spans="3:4" ht="20.100000000000001" customHeight="1" x14ac:dyDescent="0.3">
      <c r="C67" s="119" t="s">
        <v>343</v>
      </c>
      <c r="D67" s="122" t="s">
        <v>344</v>
      </c>
    </row>
    <row r="68" spans="3:4" ht="20.100000000000001" customHeight="1" x14ac:dyDescent="0.3">
      <c r="D68" s="11"/>
    </row>
    <row r="69" spans="3:4" ht="20.100000000000001" customHeight="1" x14ac:dyDescent="0.3">
      <c r="D69" s="11"/>
    </row>
    <row r="70" spans="3:4" ht="20.100000000000001" customHeight="1" x14ac:dyDescent="0.3">
      <c r="D70" s="11"/>
    </row>
  </sheetData>
  <mergeCells count="34">
    <mergeCell ref="J42:N42"/>
    <mergeCell ref="J43:N43"/>
    <mergeCell ref="J44:N44"/>
    <mergeCell ref="J37:N37"/>
    <mergeCell ref="J38:N38"/>
    <mergeCell ref="J39:N39"/>
    <mergeCell ref="J40:N40"/>
    <mergeCell ref="J41:N41"/>
    <mergeCell ref="J31:N31"/>
    <mergeCell ref="J32:N32"/>
    <mergeCell ref="J33:N33"/>
    <mergeCell ref="J34:N34"/>
    <mergeCell ref="J35:N35"/>
    <mergeCell ref="B4:B13"/>
    <mergeCell ref="C12:C13"/>
    <mergeCell ref="D12:D13"/>
    <mergeCell ref="E12:E13"/>
    <mergeCell ref="B15:B24"/>
    <mergeCell ref="C23:C24"/>
    <mergeCell ref="D23:D24"/>
    <mergeCell ref="E23:E24"/>
    <mergeCell ref="B26:B35"/>
    <mergeCell ref="C34:C35"/>
    <mergeCell ref="D34:D35"/>
    <mergeCell ref="E34:E35"/>
    <mergeCell ref="B37:B46"/>
    <mergeCell ref="C45:C46"/>
    <mergeCell ref="D45:D46"/>
    <mergeCell ref="E45:E46"/>
    <mergeCell ref="B48:B57"/>
    <mergeCell ref="C56:C57"/>
    <mergeCell ref="D56:D57"/>
    <mergeCell ref="E56:E57"/>
    <mergeCell ref="B59:E59"/>
  </mergeCells>
  <conditionalFormatting sqref="G2">
    <cfRule type="cellIs" dxfId="24" priority="37" operator="equal">
      <formula>1</formula>
    </cfRule>
  </conditionalFormatting>
  <conditionalFormatting sqref="C17:D22">
    <cfRule type="containsText" dxfId="23" priority="19" operator="containsText" text="MATH">
      <formula>NOT(ISERROR(SEARCH("MATH",C17)))</formula>
    </cfRule>
  </conditionalFormatting>
  <conditionalFormatting sqref="C17:D22">
    <cfRule type="containsText" dxfId="22" priority="9" operator="containsText" text="Technical">
      <formula>NOT(ISERROR(SEARCH("Technical",C17)))</formula>
    </cfRule>
    <cfRule type="containsText" dxfId="21" priority="10" operator="containsText" text="systems elective">
      <formula>NOT(ISERROR(SEARCH("systems elective",C17)))</formula>
    </cfRule>
    <cfRule type="containsText" dxfId="20" priority="11" operator="containsText" text="engin">
      <formula>NOT(ISERROR(SEARCH("engin",C17)))</formula>
    </cfRule>
    <cfRule type="containsText" dxfId="19" priority="12" operator="containsText" text="MEMS">
      <formula>NOT(ISERROR(SEARCH("MEMS",C17)))</formula>
    </cfRule>
    <cfRule type="containsText" dxfId="18" priority="13" operator="containsText" text="ENGR">
      <formula>NOT(ISERROR(SEARCH("ENGR",C17)))</formula>
    </cfRule>
    <cfRule type="containsText" dxfId="17" priority="14" operator="containsText" text="Comm">
      <formula>NOT(ISERROR(SEARCH("Comm",C17)))</formula>
    </cfRule>
    <cfRule type="containsText" dxfId="16" priority="15" operator="containsText" text="Social">
      <formula>NOT(ISERROR(SEARCH("Social",C17)))</formula>
    </cfRule>
    <cfRule type="containsText" dxfId="15" priority="16" operator="containsText" text="HUM">
      <formula>NOT(ISERROR(SEARCH("HUM",C17)))</formula>
    </cfRule>
    <cfRule type="containsText" dxfId="14" priority="17" operator="containsText" text="PHYS">
      <formula>NOT(ISERROR(SEARCH("PHYS",C17)))</formula>
    </cfRule>
    <cfRule type="containsText" dxfId="13" priority="18" operator="containsText" text="CHEM">
      <formula>NOT(ISERROR(SEARCH("CHEM",C17)))</formula>
    </cfRule>
  </conditionalFormatting>
  <conditionalFormatting sqref="C6:E11 C17:E22 C28:E33 C39:E44 C50:E55">
    <cfRule type="containsText" dxfId="12" priority="1" operator="containsText" text="Open Elective">
      <formula>NOT(ISERROR(SEARCH("Open Elective",C6)))</formula>
    </cfRule>
    <cfRule type="containsText" dxfId="11" priority="7" operator="containsText" text="co-op">
      <formula>NOT(ISERROR(SEARCH("co-op",C6)))</formula>
    </cfRule>
    <cfRule type="containsText" dxfId="10" priority="20" operator="containsText" text="Technical">
      <formula>NOT(ISERROR(SEARCH("Technical",C6)))</formula>
    </cfRule>
    <cfRule type="containsText" dxfId="9" priority="21" operator="containsText" text="systems elective">
      <formula>NOT(ISERROR(SEARCH("systems elective",C6)))</formula>
    </cfRule>
    <cfRule type="containsText" dxfId="8" priority="22" operator="containsText" text="engin">
      <formula>NOT(ISERROR(SEARCH("engin",C6)))</formula>
    </cfRule>
    <cfRule type="containsText" dxfId="7" priority="23" operator="containsText" text="MEMS">
      <formula>NOT(ISERROR(SEARCH("MEMS",C6)))</formula>
    </cfRule>
    <cfRule type="containsText" dxfId="6" priority="24" operator="containsText" text="ENGR ">
      <formula>NOT(ISERROR(SEARCH("ENGR ",C6)))</formula>
    </cfRule>
    <cfRule type="containsText" dxfId="5" priority="25" operator="containsText" text="Comm">
      <formula>NOT(ISERROR(SEARCH("Comm",C6)))</formula>
    </cfRule>
    <cfRule type="containsText" dxfId="4" priority="26" operator="containsText" text="Social">
      <formula>NOT(ISERROR(SEARCH("Social",C6)))</formula>
    </cfRule>
    <cfRule type="containsText" dxfId="3" priority="27" operator="containsText" text="HUM">
      <formula>NOT(ISERROR(SEARCH("HUM",C6)))</formula>
    </cfRule>
    <cfRule type="containsText" dxfId="2" priority="28" operator="containsText" text="PHYS">
      <formula>NOT(ISERROR(SEARCH("PHYS",C6)))</formula>
    </cfRule>
    <cfRule type="containsText" dxfId="1" priority="29" operator="containsText" text="CHEM">
      <formula>NOT(ISERROR(SEARCH("CHEM",C6)))</formula>
    </cfRule>
    <cfRule type="containsText" dxfId="0" priority="30" operator="containsText" text="MATH">
      <formula>NOT(ISERROR(SEARCH("MATH",C6)))</formula>
    </cfRule>
  </conditionalFormatting>
  <dataValidations count="1">
    <dataValidation type="list" allowBlank="1" showInputMessage="1" showErrorMessage="1" sqref="C17:E22 C6:E11 C50:E55 C39:E44 C28:E33" xr:uid="{16C7FB34-36D0-4363-B1F0-0C4037AB11AF}">
      <formula1>$G$4:$G$47</formula1>
    </dataValidation>
  </dataValidations>
  <hyperlinks>
    <hyperlink ref="D61" r:id="rId1" xr:uid="{2916154A-F9E5-4746-AF49-8A853ECD9E5C}"/>
    <hyperlink ref="D62" r:id="rId2" xr:uid="{2BAF9370-CEF3-4CE7-9682-44F802194A5B}"/>
    <hyperlink ref="D65" r:id="rId3" xr:uid="{4F2FD5AD-3D39-4E4C-BCD4-D6CC0D664F4E}"/>
    <hyperlink ref="D66" r:id="rId4" location="!/authentication/remote/" display="https://pitt.guide.eab.com/app/ - !/authentication/remote/" xr:uid="{2F614AC7-CBFE-4229-A433-D00696D671FA}"/>
    <hyperlink ref="D67" r:id="rId5" xr:uid="{7E4AEDCD-F472-48CB-B6A7-E851F47D2DAF}"/>
    <hyperlink ref="D64" r:id="rId6" xr:uid="{345F4D15-A87D-4AB3-B17C-24EE86856F32}"/>
    <hyperlink ref="D63" r:id="rId7" xr:uid="{CDD69204-6534-4B48-AEB8-5B4F63FE154A}"/>
  </hyperlinks>
  <pageMargins left="0.25" right="0.25" top="0.75" bottom="0.75" header="0.3" footer="0.3"/>
  <pageSetup scale="53" fitToHeight="0" orientation="portrait" r:id="rId8"/>
  <drawing r:id="rId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6" id="{667A5FA8-8D7F-47DB-B88C-B763EE44986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H45:H47 H4:H14 H19:H37 H40</xm:sqref>
        </x14:conditionalFormatting>
        <x14:conditionalFormatting xmlns:xm="http://schemas.microsoft.com/office/excel/2006/main">
          <x14:cfRule type="iconSet" priority="35" id="{F237E14A-BAF4-4C6A-9A25-56A77CFF3BF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H15</xm:sqref>
        </x14:conditionalFormatting>
        <x14:conditionalFormatting xmlns:xm="http://schemas.microsoft.com/office/excel/2006/main">
          <x14:cfRule type="iconSet" priority="34" id="{8F4960B5-5BB2-4D3D-BB9E-8C1C36FF2A1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H16</xm:sqref>
        </x14:conditionalFormatting>
        <x14:conditionalFormatting xmlns:xm="http://schemas.microsoft.com/office/excel/2006/main">
          <x14:cfRule type="iconSet" priority="33" id="{D73AF942-796D-4F4A-8F07-73145A9E7C3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3</xm:f>
              </x14:cfvo>
              <x14:cfIcon iconSet="4RedToBlack" iconId="3"/>
              <x14:cfIcon iconSet="3Triangles" iconId="1"/>
              <x14:cfIcon iconSet="3Symbols2" iconId="2"/>
            </x14:iconSet>
          </x14:cfRule>
          <xm:sqref>H17</xm:sqref>
        </x14:conditionalFormatting>
        <x14:conditionalFormatting xmlns:xm="http://schemas.microsoft.com/office/excel/2006/main">
          <x14:cfRule type="iconSet" priority="32" id="{A5790B0B-02D0-450F-B3BB-BCD906E0EC2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H18</xm:sqref>
        </x14:conditionalFormatting>
        <x14:conditionalFormatting xmlns:xm="http://schemas.microsoft.com/office/excel/2006/main">
          <x14:cfRule type="iconSet" priority="31" id="{F129A956-CCA3-4110-8EF8-BFA266F8CF5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H41</xm:sqref>
        </x14:conditionalFormatting>
        <x14:conditionalFormatting xmlns:xm="http://schemas.microsoft.com/office/excel/2006/main">
          <x14:cfRule type="iconSet" priority="8" id="{209881F5-E37B-41EF-99A8-9F80A7009E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Triangles" iconId="1"/>
              <x14:cfIcon iconSet="3Symbols2" iconId="2"/>
            </x14:iconSet>
          </x14:cfRule>
          <xm:sqref>H45:H47</xm:sqref>
        </x14:conditionalFormatting>
        <x14:conditionalFormatting xmlns:xm="http://schemas.microsoft.com/office/excel/2006/main">
          <x14:cfRule type="iconSet" priority="6" id="{317C2874-D662-42A8-AC48-C856147C6BB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H44</xm:sqref>
        </x14:conditionalFormatting>
        <x14:conditionalFormatting xmlns:xm="http://schemas.microsoft.com/office/excel/2006/main">
          <x14:cfRule type="iconSet" priority="5" id="{C8BB98F3-851A-41F6-9399-5453F42BDBD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3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H43</xm:sqref>
        </x14:conditionalFormatting>
        <x14:conditionalFormatting xmlns:xm="http://schemas.microsoft.com/office/excel/2006/main">
          <x14:cfRule type="iconSet" priority="4" id="{58067583-0664-4E94-91B7-E5BEC68F580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H42</xm:sqref>
        </x14:conditionalFormatting>
        <x14:conditionalFormatting xmlns:xm="http://schemas.microsoft.com/office/excel/2006/main">
          <x14:cfRule type="iconSet" priority="38" id="{4DA979D2-E213-424D-B080-738DC0CF4DE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5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H45:H47</xm:sqref>
        </x14:conditionalFormatting>
        <x14:conditionalFormatting xmlns:xm="http://schemas.microsoft.com/office/excel/2006/main">
          <x14:cfRule type="iconSet" priority="3" id="{6AF4DB43-030A-4BC9-96F6-73360AFDF6C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H38</xm:sqref>
        </x14:conditionalFormatting>
        <x14:conditionalFormatting xmlns:xm="http://schemas.microsoft.com/office/excel/2006/main">
          <x14:cfRule type="iconSet" priority="2" id="{2E1D2040-D469-48C9-AAD6-145EFC9790C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H39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0AF48-BF5F-41D0-83DE-EC0933D8F4D8}">
  <sheetPr>
    <tabColor theme="6" tint="0.79998168889431442"/>
    <pageSetUpPr fitToPage="1"/>
  </sheetPr>
  <dimension ref="A1:AN90"/>
  <sheetViews>
    <sheetView zoomScale="80" zoomScaleNormal="80" workbookViewId="0">
      <selection activeCell="I1" sqref="I1"/>
    </sheetView>
  </sheetViews>
  <sheetFormatPr defaultColWidth="10.28515625" defaultRowHeight="15.75" outlineLevelCol="1" x14ac:dyDescent="0.25"/>
  <cols>
    <col min="1" max="1" width="3.28515625" style="13" customWidth="1"/>
    <col min="2" max="2" width="7.42578125" style="13" customWidth="1"/>
    <col min="3" max="3" width="1.85546875" style="13" customWidth="1"/>
    <col min="4" max="4" width="10.28515625" style="11"/>
    <col min="5" max="6" width="15.7109375" style="13" customWidth="1"/>
    <col min="7" max="7" width="44.5703125" style="45" bestFit="1" customWidth="1"/>
    <col min="8" max="8" width="9.42578125" style="13" bestFit="1" customWidth="1"/>
    <col min="9" max="9" width="10.28515625" style="13" customWidth="1"/>
    <col min="10" max="10" width="10.28515625" style="13"/>
    <col min="11" max="11" width="10.28515625" style="13" hidden="1" customWidth="1" outlineLevel="1"/>
    <col min="12" max="12" width="10.28515625" style="13" collapsed="1"/>
    <col min="13" max="23" width="10.28515625" style="13"/>
    <col min="40" max="16384" width="10.28515625" style="13"/>
  </cols>
  <sheetData>
    <row r="1" spans="1:23" s="17" customFormat="1" x14ac:dyDescent="0.2">
      <c r="A1" s="14"/>
      <c r="B1" s="37" t="s">
        <v>154</v>
      </c>
      <c r="C1" s="38"/>
      <c r="D1" s="38"/>
      <c r="E1" s="38"/>
      <c r="F1" s="38"/>
      <c r="G1" s="46"/>
      <c r="H1" s="15"/>
      <c r="I1" s="14"/>
      <c r="J1" s="14"/>
      <c r="K1" s="13"/>
      <c r="L1" s="13"/>
      <c r="V1" s="14"/>
      <c r="W1" s="14"/>
    </row>
    <row r="2" spans="1:23" s="17" customFormat="1" ht="20.25" x14ac:dyDescent="0.2">
      <c r="A2" s="14"/>
      <c r="B2" s="66">
        <f>IF('Blank Schedule'!H4=1,1,0)</f>
        <v>0</v>
      </c>
      <c r="C2" s="14"/>
      <c r="D2" s="12" t="s">
        <v>166</v>
      </c>
      <c r="E2" s="12"/>
      <c r="F2" s="12"/>
      <c r="G2" s="47"/>
      <c r="H2" s="18"/>
      <c r="I2" s="14"/>
      <c r="J2" s="14"/>
      <c r="K2" s="13"/>
      <c r="L2" s="13"/>
      <c r="V2" s="15"/>
      <c r="W2" s="15"/>
    </row>
    <row r="3" spans="1:23" s="17" customFormat="1" ht="20.25" x14ac:dyDescent="0.2">
      <c r="A3" s="14"/>
      <c r="B3" s="66">
        <f>IF('Blank Schedule'!H5=1,1,0)</f>
        <v>0</v>
      </c>
      <c r="C3" s="14"/>
      <c r="D3" s="27" t="s">
        <v>198</v>
      </c>
      <c r="E3" s="27"/>
      <c r="F3" s="27"/>
      <c r="G3" s="42" t="s">
        <v>187</v>
      </c>
      <c r="H3" s="18"/>
      <c r="I3" s="14"/>
      <c r="J3" s="14"/>
      <c r="K3" s="13"/>
      <c r="L3" s="13"/>
      <c r="V3" s="18"/>
      <c r="W3" s="18"/>
    </row>
    <row r="4" spans="1:23" s="17" customFormat="1" ht="20.25" x14ac:dyDescent="0.2">
      <c r="A4" s="14"/>
      <c r="B4" s="66">
        <f>IF('Blank Schedule'!H6=1,1,0)</f>
        <v>0</v>
      </c>
      <c r="C4" s="14"/>
      <c r="D4" s="27" t="s">
        <v>199</v>
      </c>
      <c r="E4" s="27"/>
      <c r="F4" s="27"/>
      <c r="G4" s="43" t="s">
        <v>188</v>
      </c>
      <c r="H4" s="18"/>
      <c r="I4" s="14"/>
      <c r="J4" s="14"/>
      <c r="K4" s="13"/>
      <c r="L4" s="13"/>
      <c r="V4" s="18"/>
      <c r="W4" s="18"/>
    </row>
    <row r="5" spans="1:23" s="17" customFormat="1" ht="20.25" x14ac:dyDescent="0.2">
      <c r="A5" s="14"/>
      <c r="B5" s="66">
        <f>IF('Blank Schedule'!H7=1,1,0)</f>
        <v>0</v>
      </c>
      <c r="C5" s="14"/>
      <c r="D5" s="27" t="s">
        <v>200</v>
      </c>
      <c r="E5" s="27"/>
      <c r="F5" s="27"/>
      <c r="G5" s="43" t="s">
        <v>187</v>
      </c>
      <c r="H5" s="18"/>
      <c r="I5" s="14"/>
      <c r="J5" s="14"/>
      <c r="V5" s="18"/>
      <c r="W5" s="18"/>
    </row>
    <row r="6" spans="1:23" s="17" customFormat="1" ht="21" thickBot="1" x14ac:dyDescent="0.25">
      <c r="A6" s="14"/>
      <c r="B6" s="67">
        <f>IF('Blank Schedule'!H8=1,1,0)</f>
        <v>0</v>
      </c>
      <c r="C6" s="24"/>
      <c r="D6" s="34" t="s">
        <v>201</v>
      </c>
      <c r="E6" s="34"/>
      <c r="F6" s="34"/>
      <c r="G6" s="44" t="s">
        <v>188</v>
      </c>
      <c r="H6" s="18"/>
      <c r="I6" s="14"/>
      <c r="J6" s="14"/>
      <c r="K6" s="17" t="s">
        <v>131</v>
      </c>
      <c r="V6" s="18"/>
      <c r="W6" s="18"/>
    </row>
    <row r="7" spans="1:23" s="17" customFormat="1" ht="16.5" thickBot="1" x14ac:dyDescent="0.25">
      <c r="A7" s="14"/>
      <c r="B7" s="14"/>
      <c r="C7" s="14"/>
      <c r="D7" s="14"/>
      <c r="E7" s="14"/>
      <c r="F7" s="14"/>
      <c r="G7" s="36"/>
      <c r="H7" s="18"/>
      <c r="I7" s="14"/>
      <c r="J7" s="14"/>
      <c r="K7" s="17" t="s">
        <v>132</v>
      </c>
      <c r="V7" s="18"/>
      <c r="W7" s="18"/>
    </row>
    <row r="8" spans="1:23" s="17" customFormat="1" x14ac:dyDescent="0.2">
      <c r="A8" s="14"/>
      <c r="B8" s="37" t="s">
        <v>163</v>
      </c>
      <c r="C8" s="38"/>
      <c r="D8" s="38"/>
      <c r="E8" s="38"/>
      <c r="F8" s="38"/>
      <c r="G8" s="46"/>
      <c r="H8" s="16"/>
      <c r="I8" s="14"/>
      <c r="J8" s="14"/>
      <c r="V8" s="18"/>
      <c r="W8" s="18"/>
    </row>
    <row r="9" spans="1:23" s="17" customFormat="1" ht="20.25" x14ac:dyDescent="0.2">
      <c r="A9" s="14"/>
      <c r="B9" s="66">
        <f>IF('Blank Schedule'!H9=1,1,0)</f>
        <v>0</v>
      </c>
      <c r="C9" s="14"/>
      <c r="D9" s="27" t="s">
        <v>168</v>
      </c>
      <c r="E9" s="27"/>
      <c r="F9" s="27"/>
      <c r="G9" s="43"/>
      <c r="H9" s="15"/>
      <c r="I9" s="14"/>
      <c r="J9" s="14"/>
      <c r="V9" s="18"/>
      <c r="W9" s="18"/>
    </row>
    <row r="10" spans="1:23" s="17" customFormat="1" ht="20.25" x14ac:dyDescent="0.2">
      <c r="A10" s="14"/>
      <c r="B10" s="66">
        <f>IF('Blank Schedule'!H10=1,1,0)</f>
        <v>0</v>
      </c>
      <c r="C10" s="14"/>
      <c r="D10" s="27" t="s">
        <v>202</v>
      </c>
      <c r="E10" s="27"/>
      <c r="F10" s="27"/>
      <c r="G10" s="43" t="s">
        <v>189</v>
      </c>
      <c r="H10" s="18"/>
      <c r="I10" s="14"/>
      <c r="J10" s="14"/>
      <c r="V10" s="18"/>
      <c r="W10" s="18"/>
    </row>
    <row r="11" spans="1:23" s="17" customFormat="1" ht="20.25" x14ac:dyDescent="0.2">
      <c r="A11" s="14"/>
      <c r="B11" s="66">
        <f>IF('Blank Schedule'!H11=1,1,0)</f>
        <v>0</v>
      </c>
      <c r="C11" s="14"/>
      <c r="D11" s="27" t="s">
        <v>203</v>
      </c>
      <c r="E11" s="27"/>
      <c r="F11" s="27"/>
      <c r="G11" s="43" t="s">
        <v>363</v>
      </c>
      <c r="H11" s="18"/>
      <c r="I11" s="14"/>
      <c r="J11" s="14"/>
      <c r="V11" s="18"/>
      <c r="W11" s="18"/>
    </row>
    <row r="12" spans="1:23" s="17" customFormat="1" ht="21" thickBot="1" x14ac:dyDescent="0.25">
      <c r="A12" s="14"/>
      <c r="B12" s="67">
        <f>IF('Blank Schedule'!H12=1,1,0)</f>
        <v>0</v>
      </c>
      <c r="C12" s="24"/>
      <c r="D12" s="34" t="s">
        <v>204</v>
      </c>
      <c r="E12" s="34"/>
      <c r="F12" s="34"/>
      <c r="G12" s="44" t="s">
        <v>190</v>
      </c>
      <c r="H12" s="18"/>
      <c r="I12" s="14"/>
      <c r="J12" s="14"/>
      <c r="V12" s="18"/>
      <c r="W12" s="18"/>
    </row>
    <row r="13" spans="1:23" s="17" customFormat="1" ht="16.5" thickBot="1" x14ac:dyDescent="0.25">
      <c r="A13" s="14"/>
      <c r="B13" s="14"/>
      <c r="C13" s="14"/>
      <c r="D13" s="14"/>
      <c r="E13" s="14"/>
      <c r="F13" s="14"/>
      <c r="G13" s="36"/>
      <c r="H13" s="18"/>
      <c r="I13" s="14"/>
      <c r="J13" s="14"/>
      <c r="V13" s="18"/>
      <c r="W13" s="18"/>
    </row>
    <row r="14" spans="1:23" s="17" customFormat="1" x14ac:dyDescent="0.2">
      <c r="A14" s="14"/>
      <c r="B14" s="37" t="s">
        <v>164</v>
      </c>
      <c r="C14" s="38"/>
      <c r="D14" s="38"/>
      <c r="E14" s="38"/>
      <c r="F14" s="38"/>
      <c r="G14" s="46"/>
      <c r="H14" s="14"/>
      <c r="I14" s="14"/>
      <c r="J14" s="14"/>
      <c r="V14" s="18"/>
      <c r="W14" s="18"/>
    </row>
    <row r="15" spans="1:23" s="17" customFormat="1" ht="21" thickBot="1" x14ac:dyDescent="0.25">
      <c r="A15" s="14"/>
      <c r="B15" s="66">
        <f>IF('Blank Schedule'!H13=1,1,0)</f>
        <v>0</v>
      </c>
      <c r="C15" s="14"/>
      <c r="D15" s="12" t="s">
        <v>155</v>
      </c>
      <c r="E15" s="12"/>
      <c r="F15" s="12"/>
      <c r="G15" s="47"/>
      <c r="I15" s="14"/>
      <c r="J15" s="14"/>
      <c r="V15" s="14"/>
      <c r="W15" s="14"/>
    </row>
    <row r="16" spans="1:23" s="17" customFormat="1" ht="20.25" x14ac:dyDescent="0.2">
      <c r="A16" s="14"/>
      <c r="B16" s="66">
        <f>IF('Blank Schedule'!H14=1,1,0)</f>
        <v>0</v>
      </c>
      <c r="C16" s="14"/>
      <c r="D16" s="12" t="s">
        <v>156</v>
      </c>
      <c r="E16" s="12"/>
      <c r="F16" s="12"/>
      <c r="G16" s="47"/>
      <c r="H16" s="25" t="s">
        <v>159</v>
      </c>
      <c r="I16" s="14"/>
      <c r="J16" s="14"/>
      <c r="V16" s="14"/>
      <c r="W16" s="14"/>
    </row>
    <row r="17" spans="1:40" s="17" customFormat="1" ht="20.25" x14ac:dyDescent="0.2">
      <c r="A17" s="14"/>
      <c r="B17" s="66">
        <f>IF('Blank Schedule'!H15&gt;=1,1,0)</f>
        <v>0</v>
      </c>
      <c r="C17" s="14"/>
      <c r="D17" s="12" t="s">
        <v>157</v>
      </c>
      <c r="E17" s="12"/>
      <c r="F17" s="12"/>
      <c r="G17" s="47"/>
      <c r="H17" s="68" t="s">
        <v>226</v>
      </c>
      <c r="I17" s="14"/>
      <c r="J17" s="14"/>
      <c r="V17" s="14"/>
      <c r="W17" s="14"/>
    </row>
    <row r="18" spans="1:40" s="17" customFormat="1" ht="20.25" x14ac:dyDescent="0.2">
      <c r="A18" s="14"/>
      <c r="B18" s="66">
        <f>IF('Blank Schedule'!H16&gt;=2,1,0)</f>
        <v>0</v>
      </c>
      <c r="C18" s="14"/>
      <c r="D18" s="12" t="s">
        <v>157</v>
      </c>
      <c r="E18" s="12"/>
      <c r="F18" s="12"/>
      <c r="G18" s="47"/>
      <c r="H18" s="26" t="s">
        <v>160</v>
      </c>
      <c r="I18" s="14"/>
      <c r="J18" s="14"/>
    </row>
    <row r="19" spans="1:40" s="17" customFormat="1" ht="20.25" x14ac:dyDescent="0.2">
      <c r="A19" s="14"/>
      <c r="B19" s="66">
        <f>IF('Blank Schedule'!H17&gt;=3,1,0)</f>
        <v>0</v>
      </c>
      <c r="C19" s="14"/>
      <c r="D19" s="12" t="s">
        <v>157</v>
      </c>
      <c r="E19" s="12"/>
      <c r="F19" s="12"/>
      <c r="G19" s="47"/>
      <c r="H19" s="68" t="s">
        <v>226</v>
      </c>
      <c r="I19" s="14"/>
      <c r="J19" s="14"/>
    </row>
    <row r="20" spans="1:40" s="17" customFormat="1" ht="20.25" x14ac:dyDescent="0.2">
      <c r="A20" s="14"/>
      <c r="B20" s="66">
        <f>IF('Blank Schedule'!H18=4,1,0)</f>
        <v>0</v>
      </c>
      <c r="C20" s="14"/>
      <c r="D20" s="12" t="s">
        <v>157</v>
      </c>
      <c r="E20" s="12"/>
      <c r="F20" s="12"/>
      <c r="G20" s="47"/>
      <c r="H20" s="26" t="s">
        <v>161</v>
      </c>
      <c r="I20" s="14"/>
      <c r="J20" s="14"/>
    </row>
    <row r="21" spans="1:40" s="17" customFormat="1" ht="16.5" thickBot="1" x14ac:dyDescent="0.25">
      <c r="A21" s="14"/>
      <c r="B21" s="23"/>
      <c r="C21" s="14"/>
      <c r="D21" s="14"/>
      <c r="E21" s="14"/>
      <c r="F21" s="14"/>
      <c r="G21" s="42"/>
      <c r="H21" s="69" t="s">
        <v>226</v>
      </c>
      <c r="I21" s="14"/>
      <c r="J21" s="14"/>
      <c r="M21" s="14"/>
      <c r="N21" s="14"/>
      <c r="AN21" s="13"/>
    </row>
    <row r="22" spans="1:40" s="17" customFormat="1" x14ac:dyDescent="0.2">
      <c r="A22" s="14"/>
      <c r="B22" s="40" t="s">
        <v>165</v>
      </c>
      <c r="C22" s="41"/>
      <c r="D22" s="41"/>
      <c r="E22" s="41"/>
      <c r="F22" s="41"/>
      <c r="G22" s="48"/>
      <c r="I22" s="14"/>
      <c r="J22" s="14"/>
      <c r="M22" s="14"/>
      <c r="N22" s="14"/>
      <c r="AN22" s="13"/>
    </row>
    <row r="23" spans="1:40" s="17" customFormat="1" ht="21" thickBot="1" x14ac:dyDescent="0.3">
      <c r="A23" s="14"/>
      <c r="B23" s="67">
        <f>IF('Blank Schedule'!H19=1,1,0)</f>
        <v>0</v>
      </c>
      <c r="C23" s="24"/>
      <c r="D23" s="24" t="s">
        <v>158</v>
      </c>
      <c r="E23" s="24"/>
      <c r="F23" s="24"/>
      <c r="G23" s="49"/>
      <c r="H23" s="11"/>
      <c r="M23" s="14"/>
      <c r="N23" s="14"/>
      <c r="AN23" s="13"/>
    </row>
    <row r="24" spans="1:40" s="17" customFormat="1" ht="16.5" thickBot="1" x14ac:dyDescent="0.3">
      <c r="A24" s="14"/>
      <c r="B24" s="11"/>
      <c r="C24" s="11"/>
      <c r="D24" s="11"/>
      <c r="E24" s="11"/>
      <c r="F24" s="11"/>
      <c r="G24" s="45"/>
      <c r="H24" s="15"/>
      <c r="M24" s="14"/>
      <c r="N24" s="14"/>
      <c r="AN24" s="13"/>
    </row>
    <row r="25" spans="1:40" s="17" customFormat="1" x14ac:dyDescent="0.2">
      <c r="A25" s="14"/>
      <c r="B25" s="37" t="s">
        <v>185</v>
      </c>
      <c r="C25" s="38"/>
      <c r="D25" s="38"/>
      <c r="E25" s="38"/>
      <c r="F25" s="38"/>
      <c r="G25" s="38"/>
      <c r="H25" s="38"/>
      <c r="I25" s="39"/>
      <c r="J25" s="41"/>
      <c r="M25" s="14"/>
      <c r="N25" s="14"/>
      <c r="AN25" s="13"/>
    </row>
    <row r="26" spans="1:40" s="17" customFormat="1" ht="20.25" x14ac:dyDescent="0.2">
      <c r="A26" s="14"/>
      <c r="B26" s="66">
        <f>IF('Blank Schedule'!H20=1,1,0)</f>
        <v>0</v>
      </c>
      <c r="C26" s="14"/>
      <c r="D26" s="12" t="s">
        <v>167</v>
      </c>
      <c r="E26" s="12"/>
      <c r="F26" s="12"/>
      <c r="G26" s="29"/>
      <c r="H26" s="12"/>
      <c r="I26" s="31"/>
      <c r="J26" s="14"/>
      <c r="M26" s="14"/>
      <c r="N26" s="14"/>
      <c r="AN26" s="13"/>
    </row>
    <row r="27" spans="1:40" s="17" customFormat="1" ht="20.25" x14ac:dyDescent="0.2">
      <c r="A27" s="14"/>
      <c r="B27" s="66">
        <f>IF('Blank Schedule'!H21=1,1,0)</f>
        <v>0</v>
      </c>
      <c r="C27" s="14"/>
      <c r="D27" s="12" t="s">
        <v>205</v>
      </c>
      <c r="E27" s="12"/>
      <c r="F27" s="12"/>
      <c r="G27" s="30" t="s">
        <v>183</v>
      </c>
      <c r="H27" s="30"/>
      <c r="I27" s="32"/>
      <c r="J27" s="14"/>
      <c r="M27" s="14"/>
      <c r="N27" s="14"/>
      <c r="AN27" s="13"/>
    </row>
    <row r="28" spans="1:40" ht="20.25" x14ac:dyDescent="0.25">
      <c r="A28" s="11"/>
      <c r="B28" s="66">
        <f>IF('Blank Schedule'!H22=1,1,0)</f>
        <v>0</v>
      </c>
      <c r="C28" s="14"/>
      <c r="D28" s="12" t="s">
        <v>206</v>
      </c>
      <c r="E28" s="12"/>
      <c r="F28" s="12"/>
      <c r="G28" s="30" t="s">
        <v>182</v>
      </c>
      <c r="H28" s="30"/>
      <c r="I28" s="32"/>
      <c r="J28" s="14"/>
      <c r="K28" s="17"/>
      <c r="L28" s="17"/>
      <c r="M28" s="14"/>
      <c r="N28" s="14"/>
      <c r="O28" s="17"/>
      <c r="P28" s="17"/>
      <c r="Q28" s="17"/>
      <c r="R28" s="17"/>
      <c r="S28" s="17"/>
      <c r="T28" s="17"/>
      <c r="U28" s="17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40" ht="20.25" x14ac:dyDescent="0.25">
      <c r="A29" s="11"/>
      <c r="B29" s="66">
        <f>IF('Blank Schedule'!H23=1,1,0)</f>
        <v>0</v>
      </c>
      <c r="C29" s="14"/>
      <c r="D29" s="12" t="s">
        <v>207</v>
      </c>
      <c r="E29" s="12"/>
      <c r="F29" s="12"/>
      <c r="G29" s="30" t="s">
        <v>182</v>
      </c>
      <c r="H29" s="30"/>
      <c r="I29" s="32"/>
      <c r="J29" s="14"/>
      <c r="K29" s="16"/>
      <c r="L29" s="14"/>
      <c r="M29" s="14"/>
      <c r="N29" s="14"/>
      <c r="O29" s="17"/>
      <c r="P29" s="17"/>
      <c r="Q29" s="17"/>
      <c r="R29" s="17"/>
      <c r="S29" s="17"/>
      <c r="T29" s="17"/>
      <c r="U29" s="17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40" ht="21" thickBot="1" x14ac:dyDescent="0.3">
      <c r="A30" s="11"/>
      <c r="B30" s="67">
        <f>IF('Blank Schedule'!H24=1,1,0)</f>
        <v>0</v>
      </c>
      <c r="C30" s="24"/>
      <c r="D30" s="24" t="s">
        <v>208</v>
      </c>
      <c r="E30" s="24"/>
      <c r="F30" s="24"/>
      <c r="G30" s="33" t="s">
        <v>184</v>
      </c>
      <c r="H30" s="33"/>
      <c r="I30" s="35"/>
      <c r="J30" s="14"/>
      <c r="K30" s="14"/>
      <c r="L30" s="14"/>
      <c r="M30" s="14"/>
      <c r="N30" s="14"/>
      <c r="O30" s="17"/>
      <c r="P30" s="17"/>
      <c r="Q30" s="17"/>
      <c r="R30" s="17"/>
      <c r="S30" s="17"/>
      <c r="T30" s="17"/>
      <c r="U30" s="17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40" ht="16.5" thickBot="1" x14ac:dyDescent="0.3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9"/>
      <c r="L31" s="19"/>
      <c r="M31" s="14"/>
      <c r="N31" s="14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40" x14ac:dyDescent="0.25">
      <c r="A32" s="11"/>
      <c r="B32" s="37" t="s">
        <v>162</v>
      </c>
      <c r="C32" s="38"/>
      <c r="D32" s="38"/>
      <c r="E32" s="38"/>
      <c r="F32" s="38"/>
      <c r="G32" s="38"/>
      <c r="H32" s="38"/>
      <c r="I32" s="39"/>
      <c r="J32" s="41"/>
      <c r="K32" s="16"/>
      <c r="L32" s="14"/>
      <c r="M32" s="14"/>
      <c r="N32" s="14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ht="20.25" x14ac:dyDescent="0.25">
      <c r="A33" s="11"/>
      <c r="B33" s="66">
        <f>IF('Blank Schedule'!H25=1,1,0)</f>
        <v>0</v>
      </c>
      <c r="C33" s="14"/>
      <c r="D33" s="12" t="s">
        <v>209</v>
      </c>
      <c r="E33" s="12"/>
      <c r="F33" s="12"/>
      <c r="G33" s="29" t="s">
        <v>170</v>
      </c>
      <c r="H33" s="29"/>
      <c r="I33" s="31"/>
      <c r="J33" s="14"/>
      <c r="K33" s="16"/>
      <c r="L33" s="14"/>
      <c r="M33" s="14"/>
      <c r="N33" s="14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ht="20.25" x14ac:dyDescent="0.25">
      <c r="A34" s="11"/>
      <c r="B34" s="66">
        <f>IF('Blank Schedule'!H26=1,1,0)</f>
        <v>0</v>
      </c>
      <c r="C34" s="14"/>
      <c r="D34" s="12" t="s">
        <v>210</v>
      </c>
      <c r="E34" s="27"/>
      <c r="F34" s="27"/>
      <c r="G34" s="30" t="s">
        <v>362</v>
      </c>
      <c r="H34" s="30"/>
      <c r="I34" s="32"/>
      <c r="J34" s="14"/>
      <c r="K34" s="16"/>
      <c r="L34" s="14"/>
      <c r="M34" s="14"/>
      <c r="N34" s="14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ht="20.25" x14ac:dyDescent="0.25">
      <c r="A35" s="11"/>
      <c r="B35" s="66">
        <f>IF('Blank Schedule'!H27=1,1,0)</f>
        <v>0</v>
      </c>
      <c r="C35" s="14"/>
      <c r="D35" s="12" t="s">
        <v>211</v>
      </c>
      <c r="E35" s="27"/>
      <c r="F35" s="27"/>
      <c r="G35" s="30" t="s">
        <v>171</v>
      </c>
      <c r="H35" s="30"/>
      <c r="I35" s="32"/>
      <c r="J35" s="14"/>
      <c r="K35" s="16"/>
      <c r="L35" s="14"/>
      <c r="M35" s="14"/>
      <c r="N35" s="14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ht="20.25" x14ac:dyDescent="0.25">
      <c r="A36" s="11"/>
      <c r="B36" s="66">
        <f>IF('Blank Schedule'!H28=1,1,0)</f>
        <v>0</v>
      </c>
      <c r="C36" s="14"/>
      <c r="D36" s="12" t="s">
        <v>212</v>
      </c>
      <c r="E36" s="27"/>
      <c r="F36" s="27"/>
      <c r="G36" s="30" t="s">
        <v>361</v>
      </c>
      <c r="H36" s="30"/>
      <c r="I36" s="32"/>
      <c r="J36" s="14"/>
      <c r="K36" s="16"/>
      <c r="L36" s="14"/>
      <c r="M36" s="14"/>
      <c r="N36" s="14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ht="20.25" x14ac:dyDescent="0.25">
      <c r="A37" s="11"/>
      <c r="B37" s="66">
        <f>IF('Blank Schedule'!H29=1,1,0)</f>
        <v>0</v>
      </c>
      <c r="C37" s="14"/>
      <c r="D37" s="12" t="s">
        <v>213</v>
      </c>
      <c r="E37" s="27"/>
      <c r="F37" s="27"/>
      <c r="G37" s="30" t="s">
        <v>361</v>
      </c>
      <c r="H37" s="30"/>
      <c r="I37" s="32"/>
      <c r="J37" s="14"/>
      <c r="K37" s="16"/>
      <c r="L37" s="14"/>
      <c r="M37" s="19"/>
      <c r="N37" s="14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ht="20.25" x14ac:dyDescent="0.25">
      <c r="A38" s="11"/>
      <c r="B38" s="66">
        <f>IF('Blank Schedule'!H30=1,1,0)</f>
        <v>0</v>
      </c>
      <c r="C38" s="14"/>
      <c r="D38" s="12" t="s">
        <v>214</v>
      </c>
      <c r="E38" s="27"/>
      <c r="F38" s="27"/>
      <c r="G38" s="30" t="s">
        <v>172</v>
      </c>
      <c r="H38" s="30"/>
      <c r="I38" s="32"/>
      <c r="J38" s="14"/>
      <c r="K38" s="16"/>
      <c r="L38" s="14"/>
      <c r="M38" s="14"/>
      <c r="N38" s="14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ht="20.25" x14ac:dyDescent="0.25">
      <c r="A39" s="11"/>
      <c r="B39" s="66">
        <f>IF('Blank Schedule'!H31=1,1,0)</f>
        <v>0</v>
      </c>
      <c r="C39" s="14"/>
      <c r="D39" s="12" t="s">
        <v>215</v>
      </c>
      <c r="E39" s="27"/>
      <c r="F39" s="27"/>
      <c r="G39" s="30" t="s">
        <v>173</v>
      </c>
      <c r="H39" s="30"/>
      <c r="I39" s="32"/>
      <c r="J39" s="14"/>
      <c r="K39" s="16"/>
      <c r="L39" s="14"/>
      <c r="M39" s="14"/>
      <c r="N39" s="19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20.25" x14ac:dyDescent="0.25">
      <c r="A40" s="11"/>
      <c r="B40" s="66">
        <f>IF('Blank Schedule'!H32=1,1,0)</f>
        <v>0</v>
      </c>
      <c r="C40" s="14"/>
      <c r="D40" s="12" t="s">
        <v>216</v>
      </c>
      <c r="E40" s="27"/>
      <c r="F40" s="27"/>
      <c r="G40" s="30" t="s">
        <v>174</v>
      </c>
      <c r="H40" s="30"/>
      <c r="I40" s="32"/>
      <c r="J40" s="14"/>
      <c r="K40" s="16"/>
      <c r="L40" s="14"/>
      <c r="M40" s="14"/>
      <c r="N40" s="19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ht="20.25" x14ac:dyDescent="0.25">
      <c r="A41" s="11"/>
      <c r="B41" s="66">
        <f>IF('Blank Schedule'!H33=1,1,0)</f>
        <v>0</v>
      </c>
      <c r="C41" s="14"/>
      <c r="D41" s="12" t="s">
        <v>217</v>
      </c>
      <c r="E41" s="27"/>
      <c r="F41" s="27"/>
      <c r="G41" s="30" t="s">
        <v>175</v>
      </c>
      <c r="H41" s="30"/>
      <c r="I41" s="32"/>
      <c r="J41" s="14"/>
      <c r="K41" s="16"/>
      <c r="L41" s="14"/>
      <c r="M41" s="14"/>
      <c r="N41" s="14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20.25" x14ac:dyDescent="0.25">
      <c r="A42" s="11"/>
      <c r="B42" s="66">
        <f>IF('Blank Schedule'!H34=1,1,0)</f>
        <v>0</v>
      </c>
      <c r="C42" s="14"/>
      <c r="D42" s="12" t="s">
        <v>218</v>
      </c>
      <c r="E42" s="27"/>
      <c r="F42" s="27"/>
      <c r="G42" s="30" t="s">
        <v>360</v>
      </c>
      <c r="H42" s="30"/>
      <c r="I42" s="32"/>
      <c r="J42" s="14"/>
      <c r="K42" s="16"/>
      <c r="L42" s="14"/>
      <c r="M42" s="14"/>
      <c r="N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20.25" x14ac:dyDescent="0.25">
      <c r="A43" s="11"/>
      <c r="B43" s="66">
        <f>IF('Blank Schedule'!H35=1,1,0)</f>
        <v>0</v>
      </c>
      <c r="C43" s="14"/>
      <c r="D43" s="12" t="s">
        <v>219</v>
      </c>
      <c r="E43" s="27"/>
      <c r="F43" s="27"/>
      <c r="G43" s="30" t="s">
        <v>176</v>
      </c>
      <c r="H43" s="30"/>
      <c r="I43" s="32"/>
      <c r="J43" s="14"/>
      <c r="K43" s="14"/>
      <c r="L43" s="14"/>
      <c r="M43" s="14"/>
      <c r="N43" s="19"/>
      <c r="O43" s="11"/>
      <c r="P43" s="11"/>
      <c r="Q43" s="11"/>
      <c r="R43" s="11"/>
      <c r="S43" s="11"/>
      <c r="T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20.25" x14ac:dyDescent="0.25">
      <c r="A44" s="11"/>
      <c r="B44" s="66">
        <f>IF('Blank Schedule'!H36=1,1,0)</f>
        <v>0</v>
      </c>
      <c r="C44" s="14"/>
      <c r="D44" s="12" t="s">
        <v>220</v>
      </c>
      <c r="E44" s="27"/>
      <c r="F44" s="27"/>
      <c r="G44" s="30" t="s">
        <v>177</v>
      </c>
      <c r="H44" s="30"/>
      <c r="I44" s="32"/>
      <c r="J44" s="14"/>
      <c r="K44" s="14"/>
      <c r="L44" s="14"/>
      <c r="M44" s="14"/>
      <c r="N44" s="14"/>
      <c r="O44" s="11"/>
      <c r="P44" s="11"/>
      <c r="Q44" s="11"/>
      <c r="R44" s="11"/>
      <c r="S44" s="11"/>
      <c r="T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21" thickBot="1" x14ac:dyDescent="0.3">
      <c r="A45" s="11"/>
      <c r="B45" s="67">
        <f>IF('Blank Schedule'!H37=1,1,0)</f>
        <v>0</v>
      </c>
      <c r="C45" s="24"/>
      <c r="D45" s="24" t="s">
        <v>221</v>
      </c>
      <c r="E45" s="34"/>
      <c r="F45" s="34"/>
      <c r="G45" s="33" t="s">
        <v>178</v>
      </c>
      <c r="H45" s="33"/>
      <c r="I45" s="35"/>
      <c r="J45" s="14"/>
      <c r="K45" s="16"/>
      <c r="L45" s="14"/>
      <c r="M45" s="14"/>
      <c r="N45" s="14"/>
      <c r="O45" s="19"/>
      <c r="P45" s="19"/>
      <c r="Q45" s="19"/>
      <c r="R45" s="19"/>
      <c r="S45" s="18"/>
      <c r="T45" s="18"/>
      <c r="V45" s="11"/>
      <c r="W45" s="11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16.5" thickBot="1" x14ac:dyDescent="0.3">
      <c r="A46" s="14"/>
      <c r="B46" s="14"/>
      <c r="C46" s="14"/>
      <c r="D46" s="14"/>
      <c r="E46" s="14"/>
      <c r="F46" s="14"/>
      <c r="G46" s="36"/>
      <c r="H46" s="14"/>
      <c r="I46" s="14"/>
      <c r="J46" s="14"/>
      <c r="K46" s="16"/>
      <c r="L46" s="14"/>
      <c r="M46" s="14"/>
      <c r="N46" s="11"/>
      <c r="O46" s="11"/>
      <c r="P46" s="11"/>
      <c r="Q46" s="11"/>
      <c r="R46" s="11"/>
      <c r="S46" s="11"/>
      <c r="T46" s="11"/>
      <c r="V46" s="14"/>
      <c r="W46" s="14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x14ac:dyDescent="0.25">
      <c r="A47" s="14"/>
      <c r="B47" s="37" t="s">
        <v>186</v>
      </c>
      <c r="C47" s="38"/>
      <c r="D47" s="38"/>
      <c r="E47" s="38"/>
      <c r="F47" s="38"/>
      <c r="G47" s="38"/>
      <c r="H47" s="38"/>
      <c r="I47" s="39"/>
      <c r="J47" s="41"/>
      <c r="K47" s="16"/>
      <c r="L47" s="14"/>
      <c r="M47" s="14"/>
      <c r="N47" s="11"/>
      <c r="O47" s="11"/>
      <c r="P47" s="11"/>
      <c r="Q47" s="11"/>
      <c r="R47" s="11"/>
      <c r="S47" s="11"/>
      <c r="T47" s="11"/>
      <c r="V47" s="14"/>
      <c r="W47" s="14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ht="20.25" x14ac:dyDescent="0.25">
      <c r="A48" s="14"/>
      <c r="B48" s="66">
        <f>IF('Blank Schedule'!H38=1,1,0)</f>
        <v>0</v>
      </c>
      <c r="C48" s="14"/>
      <c r="D48" s="12" t="s">
        <v>364</v>
      </c>
      <c r="E48" s="12"/>
      <c r="F48" s="12"/>
      <c r="G48" s="29"/>
      <c r="H48" s="12"/>
      <c r="I48" s="31"/>
      <c r="J48" s="14"/>
      <c r="K48" s="16"/>
      <c r="L48" s="14"/>
      <c r="M48" s="14"/>
      <c r="N48" s="11"/>
      <c r="O48" s="11"/>
      <c r="P48" s="11"/>
      <c r="Q48" s="11"/>
      <c r="R48" s="11"/>
      <c r="S48" s="11"/>
      <c r="T48" s="11"/>
      <c r="U48" s="11"/>
      <c r="V48" s="14"/>
      <c r="W48" s="14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ht="20.25" x14ac:dyDescent="0.25">
      <c r="A49" s="14"/>
      <c r="B49" s="66">
        <f>IF('Blank Schedule'!H39=1,1,0)</f>
        <v>0</v>
      </c>
      <c r="C49" s="14"/>
      <c r="D49" s="12" t="s">
        <v>180</v>
      </c>
      <c r="E49" s="27"/>
      <c r="F49" s="27"/>
      <c r="G49" s="30"/>
      <c r="H49" s="27"/>
      <c r="I49" s="32"/>
      <c r="J49" s="14"/>
      <c r="K49" s="16"/>
      <c r="L49" s="14"/>
      <c r="M49" s="14"/>
      <c r="N49" s="11"/>
      <c r="O49" s="11"/>
      <c r="P49" s="11"/>
      <c r="Q49" s="11"/>
      <c r="R49" s="11"/>
      <c r="S49" s="11"/>
      <c r="T49" s="11"/>
      <c r="U49" s="11"/>
      <c r="V49" s="14"/>
      <c r="W49" s="14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ht="20.25" x14ac:dyDescent="0.2">
      <c r="A50" s="14"/>
      <c r="B50" s="66">
        <f>IF('Blank Schedule'!H40=1,1,0)</f>
        <v>0</v>
      </c>
      <c r="C50" s="14"/>
      <c r="D50" s="12" t="s">
        <v>179</v>
      </c>
      <c r="E50" s="27"/>
      <c r="F50" s="27"/>
      <c r="G50" s="30"/>
      <c r="H50" s="27"/>
      <c r="I50" s="32"/>
      <c r="J50" s="14"/>
      <c r="K50" s="16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ht="20.25" x14ac:dyDescent="0.2">
      <c r="A51" s="14"/>
      <c r="B51" s="66">
        <f>IF('Blank Schedule'!H41&gt;=1,1,0)</f>
        <v>0</v>
      </c>
      <c r="C51" s="14"/>
      <c r="D51" s="12" t="s">
        <v>181</v>
      </c>
      <c r="E51" s="27"/>
      <c r="F51" s="27"/>
      <c r="G51" s="30"/>
      <c r="H51" s="27"/>
      <c r="I51" s="32"/>
      <c r="J51" s="14"/>
      <c r="K51" s="16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ht="20.25" x14ac:dyDescent="0.2">
      <c r="A52" s="14"/>
      <c r="B52" s="66">
        <f>IF('Blank Schedule'!H42&gt;=2,1,0)</f>
        <v>0</v>
      </c>
      <c r="C52" s="14"/>
      <c r="D52" s="12" t="s">
        <v>181</v>
      </c>
      <c r="E52" s="27"/>
      <c r="F52" s="27"/>
      <c r="G52" s="30"/>
      <c r="H52" s="27"/>
      <c r="I52" s="32"/>
      <c r="J52" s="14"/>
      <c r="K52" s="16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ht="20.25" x14ac:dyDescent="0.2">
      <c r="A53" s="14"/>
      <c r="B53" s="66">
        <f>IF('Blank Schedule'!H43&gt;=3,1,0)</f>
        <v>0</v>
      </c>
      <c r="C53" s="14"/>
      <c r="D53" s="12" t="s">
        <v>181</v>
      </c>
      <c r="E53" s="27"/>
      <c r="F53" s="27"/>
      <c r="G53" s="30"/>
      <c r="H53" s="27"/>
      <c r="I53" s="32"/>
      <c r="J53" s="14"/>
      <c r="K53" s="16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ht="21" thickBot="1" x14ac:dyDescent="0.25">
      <c r="A54" s="14"/>
      <c r="B54" s="67">
        <f>IF('Blank Schedule'!H44=4,1,0)</f>
        <v>0</v>
      </c>
      <c r="C54" s="24"/>
      <c r="D54" s="24" t="s">
        <v>181</v>
      </c>
      <c r="E54" s="34"/>
      <c r="F54" s="34"/>
      <c r="G54" s="33"/>
      <c r="H54" s="34"/>
      <c r="I54" s="35"/>
      <c r="J54" s="14"/>
      <c r="K54" s="14"/>
      <c r="L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ht="16.5" thickBot="1" x14ac:dyDescent="0.25">
      <c r="A55" s="14"/>
      <c r="B55" s="16"/>
      <c r="C55" s="14"/>
      <c r="D55" s="14"/>
      <c r="E55" s="14"/>
      <c r="F55" s="16"/>
      <c r="G55" s="36"/>
      <c r="H55" s="14"/>
      <c r="I55" s="14"/>
      <c r="J55" s="14"/>
      <c r="K55" s="14"/>
      <c r="L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x14ac:dyDescent="0.2">
      <c r="A56" s="14"/>
      <c r="B56" s="37" t="s">
        <v>230</v>
      </c>
      <c r="C56" s="38"/>
      <c r="D56" s="38"/>
      <c r="E56" s="38"/>
      <c r="F56" s="38"/>
      <c r="G56" s="38"/>
      <c r="H56" s="38"/>
      <c r="I56" s="39"/>
      <c r="J56" s="14"/>
      <c r="K56" s="16"/>
      <c r="L56" s="14"/>
      <c r="O56" s="14"/>
      <c r="P56" s="14"/>
      <c r="Q56" s="14"/>
      <c r="R56" s="14"/>
      <c r="S56" s="14"/>
      <c r="T56" s="14"/>
      <c r="U56" s="14"/>
      <c r="V56" s="14"/>
      <c r="W56" s="14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ht="20.25" x14ac:dyDescent="0.2">
      <c r="A57" s="14"/>
      <c r="B57" s="66">
        <f>IF('Blank Schedule'!H45=1,1,0)</f>
        <v>0</v>
      </c>
      <c r="C57" s="14"/>
      <c r="D57" s="12" t="s">
        <v>231</v>
      </c>
      <c r="E57" s="12"/>
      <c r="F57" s="12"/>
      <c r="G57" s="29"/>
      <c r="H57" s="12"/>
      <c r="I57" s="31"/>
      <c r="J57" s="14"/>
      <c r="K57" s="16"/>
      <c r="L57" s="14"/>
      <c r="O57" s="14"/>
      <c r="P57" s="14"/>
      <c r="Q57" s="14"/>
      <c r="R57" s="14"/>
      <c r="S57" s="14"/>
      <c r="T57" s="14"/>
      <c r="U57" s="14"/>
      <c r="V57" s="14"/>
      <c r="W57" s="14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ht="20.25" x14ac:dyDescent="0.2">
      <c r="A58" s="14"/>
      <c r="B58" s="66">
        <f>IF('Blank Schedule'!H46=1,1,0)</f>
        <v>0</v>
      </c>
      <c r="C58" s="14"/>
      <c r="D58" s="12" t="s">
        <v>232</v>
      </c>
      <c r="E58" s="27"/>
      <c r="F58" s="27"/>
      <c r="G58" s="30"/>
      <c r="H58" s="27"/>
      <c r="I58" s="32"/>
      <c r="J58" s="14"/>
      <c r="K58" s="16"/>
      <c r="L58" s="14"/>
      <c r="O58" s="14"/>
      <c r="P58" s="14"/>
      <c r="Q58" s="14"/>
      <c r="R58" s="14"/>
      <c r="S58" s="14"/>
      <c r="T58" s="14"/>
      <c r="U58" s="14"/>
      <c r="V58" s="14"/>
      <c r="W58" s="14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ht="21" thickBot="1" x14ac:dyDescent="0.25">
      <c r="A59" s="14"/>
      <c r="B59" s="67">
        <f>IF('Blank Schedule'!H47&gt;=1,1,0)</f>
        <v>0</v>
      </c>
      <c r="C59" s="24"/>
      <c r="D59" s="24" t="s">
        <v>233</v>
      </c>
      <c r="E59" s="34"/>
      <c r="F59" s="34"/>
      <c r="G59" s="33"/>
      <c r="H59" s="34"/>
      <c r="I59" s="35"/>
      <c r="J59" s="14"/>
      <c r="K59" s="22"/>
      <c r="L59" s="14"/>
      <c r="O59" s="14"/>
      <c r="P59" s="14"/>
      <c r="Q59" s="14"/>
      <c r="R59" s="14"/>
      <c r="S59" s="14"/>
      <c r="T59" s="14"/>
      <c r="U59" s="14"/>
      <c r="V59" s="14"/>
      <c r="W59" s="14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x14ac:dyDescent="0.2">
      <c r="A60" s="14"/>
      <c r="B60" s="28" t="s">
        <v>169</v>
      </c>
      <c r="C60" s="14"/>
      <c r="D60" s="14"/>
      <c r="E60" s="14"/>
      <c r="F60" s="16"/>
      <c r="G60" s="36"/>
      <c r="H60" s="14"/>
      <c r="I60" s="14"/>
      <c r="J60" s="14"/>
      <c r="K60" s="22"/>
      <c r="L60" s="14"/>
      <c r="O60" s="14"/>
      <c r="P60" s="14"/>
      <c r="Q60" s="14"/>
      <c r="R60" s="14"/>
      <c r="S60" s="14"/>
      <c r="T60" s="14"/>
      <c r="U60" s="14"/>
      <c r="V60" s="14"/>
      <c r="W60" s="14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x14ac:dyDescent="0.2">
      <c r="A61" s="14"/>
      <c r="B61" s="16"/>
      <c r="C61" s="14"/>
      <c r="D61" s="14"/>
      <c r="E61" s="14"/>
      <c r="F61" s="16"/>
      <c r="G61" s="36"/>
      <c r="H61" s="14"/>
      <c r="I61" s="14"/>
      <c r="J61" s="14"/>
      <c r="O61" s="14"/>
      <c r="P61" s="14"/>
      <c r="Q61" s="14"/>
      <c r="R61" s="14"/>
      <c r="S61" s="14"/>
      <c r="T61" s="14"/>
      <c r="U61" s="14"/>
      <c r="V61" s="14"/>
      <c r="W61" s="14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x14ac:dyDescent="0.2">
      <c r="A62" s="14"/>
      <c r="B62" s="16"/>
      <c r="C62" s="14"/>
      <c r="D62" s="14"/>
      <c r="E62" s="14"/>
      <c r="F62" s="14"/>
      <c r="G62" s="36"/>
      <c r="H62" s="14"/>
      <c r="I62" s="14"/>
      <c r="J62" s="14"/>
      <c r="O62" s="14"/>
      <c r="P62" s="14"/>
      <c r="Q62" s="14"/>
      <c r="R62" s="14"/>
      <c r="S62" s="14"/>
      <c r="T62" s="14"/>
      <c r="U62" s="14"/>
      <c r="V62" s="14"/>
      <c r="W62" s="14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x14ac:dyDescent="0.2">
      <c r="A63" s="14"/>
      <c r="B63" s="16"/>
      <c r="C63" s="14"/>
      <c r="D63" s="14"/>
      <c r="E63" s="14"/>
      <c r="F63" s="14"/>
      <c r="G63" s="36"/>
      <c r="H63" s="14"/>
      <c r="I63" s="14"/>
      <c r="J63" s="14"/>
      <c r="O63" s="14"/>
      <c r="P63" s="14"/>
      <c r="Q63" s="14"/>
      <c r="R63" s="14"/>
      <c r="S63" s="14"/>
      <c r="T63" s="14"/>
      <c r="U63" s="14"/>
      <c r="V63" s="14"/>
      <c r="W63" s="14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x14ac:dyDescent="0.2">
      <c r="A64" s="14"/>
      <c r="B64" s="16"/>
      <c r="C64" s="14"/>
      <c r="D64" s="14"/>
      <c r="E64" s="14"/>
      <c r="F64" s="14"/>
      <c r="G64" s="36"/>
      <c r="H64" s="14"/>
      <c r="I64" s="14"/>
      <c r="J64" s="14"/>
      <c r="O64" s="14"/>
      <c r="P64" s="14"/>
      <c r="Q64" s="14"/>
      <c r="R64" s="14"/>
      <c r="S64" s="14"/>
      <c r="T64" s="14"/>
      <c r="U64" s="14"/>
      <c r="V64" s="14"/>
      <c r="W64" s="14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x14ac:dyDescent="0.2">
      <c r="A65" s="14"/>
      <c r="B65" s="16"/>
      <c r="C65" s="14"/>
      <c r="D65" s="14"/>
      <c r="E65" s="14"/>
      <c r="F65" s="14"/>
      <c r="G65" s="36"/>
      <c r="H65" s="14"/>
      <c r="I65" s="14"/>
      <c r="J65" s="14"/>
      <c r="O65" s="14"/>
      <c r="P65" s="14"/>
      <c r="Q65" s="14"/>
      <c r="R65" s="14"/>
      <c r="S65" s="14"/>
      <c r="T65" s="14"/>
      <c r="U65" s="14"/>
      <c r="V65" s="14"/>
      <c r="W65" s="14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x14ac:dyDescent="0.2">
      <c r="A66" s="14"/>
      <c r="B66" s="16"/>
      <c r="C66" s="14"/>
      <c r="D66" s="14"/>
      <c r="E66" s="14"/>
      <c r="F66" s="14"/>
      <c r="G66" s="36"/>
      <c r="H66" s="14"/>
      <c r="I66" s="14"/>
      <c r="J66" s="14"/>
      <c r="O66" s="14"/>
      <c r="P66" s="14"/>
      <c r="Q66" s="14"/>
      <c r="R66" s="14"/>
      <c r="S66" s="14"/>
      <c r="T66" s="14"/>
      <c r="U66" s="14"/>
      <c r="V66" s="14"/>
      <c r="W66" s="14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x14ac:dyDescent="0.2">
      <c r="A67" s="14"/>
      <c r="B67" s="16"/>
      <c r="C67" s="14"/>
      <c r="D67" s="14"/>
      <c r="E67" s="14"/>
      <c r="F67" s="14"/>
      <c r="G67" s="36"/>
      <c r="H67" s="14"/>
      <c r="I67" s="14"/>
      <c r="J67" s="14"/>
      <c r="O67" s="14"/>
      <c r="P67" s="14"/>
      <c r="Q67" s="14"/>
      <c r="R67" s="14"/>
      <c r="S67" s="14"/>
      <c r="T67" s="14"/>
      <c r="U67" s="14"/>
      <c r="V67" s="14"/>
      <c r="W67" s="14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x14ac:dyDescent="0.2">
      <c r="A68" s="14"/>
      <c r="B68" s="14"/>
      <c r="C68" s="14"/>
      <c r="D68" s="14"/>
      <c r="E68" s="14"/>
      <c r="F68" s="14"/>
      <c r="G68" s="36"/>
      <c r="H68" s="14"/>
      <c r="I68" s="14"/>
      <c r="J68" s="14"/>
      <c r="O68" s="14"/>
      <c r="P68" s="14"/>
      <c r="Q68" s="14"/>
      <c r="R68" s="14"/>
      <c r="S68" s="14"/>
      <c r="T68" s="14"/>
      <c r="U68" s="14"/>
      <c r="V68" s="14"/>
      <c r="W68" s="14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x14ac:dyDescent="0.2">
      <c r="A69" s="14"/>
      <c r="B69" s="14"/>
      <c r="C69" s="14"/>
      <c r="D69" s="14"/>
      <c r="E69" s="14"/>
      <c r="F69" s="14"/>
      <c r="G69" s="36"/>
      <c r="H69" s="14"/>
      <c r="I69" s="14"/>
      <c r="J69" s="14"/>
      <c r="O69" s="14"/>
      <c r="P69" s="14"/>
      <c r="Q69" s="14"/>
      <c r="R69" s="14"/>
      <c r="S69" s="14"/>
      <c r="T69" s="14"/>
      <c r="U69" s="14"/>
      <c r="V69" s="14"/>
      <c r="W69" s="14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x14ac:dyDescent="0.2">
      <c r="A70" s="14"/>
      <c r="B70" s="16"/>
      <c r="C70" s="14"/>
      <c r="D70" s="14"/>
      <c r="E70" s="14"/>
      <c r="F70" s="14"/>
      <c r="G70" s="36"/>
      <c r="H70" s="14"/>
      <c r="I70" s="14"/>
      <c r="J70" s="14"/>
      <c r="O70" s="14"/>
      <c r="P70" s="14"/>
      <c r="Q70" s="14"/>
      <c r="R70" s="14"/>
      <c r="S70" s="14"/>
      <c r="T70" s="14"/>
      <c r="U70" s="14"/>
      <c r="V70" s="14"/>
      <c r="W70" s="14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x14ac:dyDescent="0.2">
      <c r="A71" s="14"/>
      <c r="B71" s="16"/>
      <c r="C71" s="14"/>
      <c r="D71" s="14"/>
      <c r="E71" s="14"/>
      <c r="F71" s="14"/>
      <c r="G71" s="36"/>
      <c r="H71" s="14"/>
      <c r="I71" s="14"/>
      <c r="J71" s="14"/>
      <c r="O71" s="14"/>
      <c r="P71" s="14"/>
      <c r="Q71" s="14"/>
      <c r="R71" s="14"/>
      <c r="S71" s="14"/>
      <c r="T71" s="14"/>
      <c r="U71" s="14"/>
      <c r="V71" s="14"/>
      <c r="W71" s="14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x14ac:dyDescent="0.2">
      <c r="A72" s="14"/>
      <c r="B72" s="16"/>
      <c r="C72" s="14"/>
      <c r="D72" s="14"/>
      <c r="E72" s="14"/>
      <c r="F72" s="14"/>
      <c r="G72" s="36"/>
      <c r="H72" s="14"/>
      <c r="I72" s="14"/>
      <c r="J72" s="14"/>
      <c r="O72" s="14"/>
      <c r="P72" s="14"/>
      <c r="Q72" s="14"/>
      <c r="R72" s="14"/>
      <c r="S72" s="14"/>
      <c r="T72" s="14"/>
      <c r="U72" s="14"/>
      <c r="V72" s="14"/>
      <c r="W72" s="14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x14ac:dyDescent="0.2">
      <c r="A73" s="14"/>
      <c r="B73" s="16"/>
      <c r="C73" s="14"/>
      <c r="D73" s="14"/>
      <c r="E73" s="14"/>
      <c r="F73" s="14"/>
      <c r="G73" s="36"/>
      <c r="H73" s="14"/>
      <c r="I73" s="14"/>
      <c r="J73" s="14"/>
      <c r="O73" s="19"/>
      <c r="P73" s="19"/>
      <c r="Q73" s="19"/>
      <c r="R73" s="19"/>
      <c r="S73" s="19"/>
      <c r="T73" s="19"/>
      <c r="U73" s="14"/>
      <c r="V73" s="14"/>
      <c r="W73" s="14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x14ac:dyDescent="0.2">
      <c r="A74" s="14"/>
      <c r="B74" s="16"/>
      <c r="C74" s="14"/>
      <c r="D74" s="14"/>
      <c r="E74" s="14"/>
      <c r="F74" s="14"/>
      <c r="G74" s="36"/>
      <c r="H74" s="14"/>
      <c r="I74" s="14"/>
      <c r="J74" s="14"/>
      <c r="O74" s="14"/>
      <c r="P74" s="14"/>
      <c r="Q74" s="14"/>
      <c r="R74" s="14"/>
      <c r="S74" s="14"/>
      <c r="T74" s="14"/>
      <c r="U74" s="14"/>
      <c r="V74" s="14"/>
      <c r="W74" s="14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1:39" x14ac:dyDescent="0.25">
      <c r="A75" s="14"/>
      <c r="B75" s="16"/>
      <c r="C75" s="14"/>
      <c r="D75" s="14"/>
      <c r="E75" s="14"/>
      <c r="F75" s="14"/>
      <c r="G75" s="36"/>
      <c r="H75" s="11"/>
      <c r="I75" s="14"/>
      <c r="J75" s="11"/>
      <c r="O75" s="11"/>
      <c r="P75" s="11"/>
      <c r="Q75" s="11"/>
      <c r="R75" s="11"/>
      <c r="S75" s="11"/>
      <c r="T75" s="11"/>
      <c r="U75" s="14"/>
      <c r="V75" s="14"/>
      <c r="W75" s="14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x14ac:dyDescent="0.25">
      <c r="A76" s="11"/>
      <c r="B76" s="14"/>
      <c r="C76" s="11"/>
      <c r="E76" s="11"/>
      <c r="F76" s="11"/>
      <c r="H76" s="11"/>
      <c r="I76" s="14"/>
      <c r="J76" s="11"/>
      <c r="O76" s="11"/>
      <c r="P76" s="11"/>
      <c r="Q76" s="11"/>
      <c r="R76" s="11"/>
      <c r="S76" s="11"/>
      <c r="T76" s="11"/>
      <c r="U76" s="11"/>
      <c r="V76" s="11"/>
      <c r="W76" s="11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x14ac:dyDescent="0.25">
      <c r="A77" s="11"/>
      <c r="B77" s="11"/>
      <c r="C77" s="20"/>
      <c r="D77" s="20"/>
      <c r="E77" s="20"/>
      <c r="F77" s="20"/>
      <c r="H77" s="11"/>
      <c r="I77" s="14"/>
      <c r="J77" s="11"/>
      <c r="O77" s="14"/>
      <c r="P77" s="14"/>
      <c r="Q77" s="14"/>
      <c r="R77" s="14"/>
      <c r="S77" s="14"/>
      <c r="T77" s="14"/>
      <c r="U77" s="14"/>
      <c r="V77" s="11"/>
      <c r="W77" s="11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x14ac:dyDescent="0.25">
      <c r="A78" s="11"/>
      <c r="B78" s="21"/>
      <c r="C78" s="14"/>
      <c r="D78" s="14"/>
      <c r="E78" s="14"/>
      <c r="F78" s="11"/>
      <c r="H78" s="11"/>
      <c r="I78" s="14"/>
      <c r="J78" s="11"/>
      <c r="O78" s="11"/>
      <c r="P78" s="11"/>
      <c r="Q78" s="11"/>
      <c r="R78" s="11"/>
      <c r="S78" s="11"/>
      <c r="T78" s="11"/>
      <c r="U78" s="14"/>
      <c r="V78" s="11"/>
      <c r="W78" s="11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x14ac:dyDescent="0.25">
      <c r="A79" s="11"/>
      <c r="B79" s="16"/>
      <c r="C79" s="14"/>
      <c r="D79" s="14"/>
      <c r="E79" s="14"/>
      <c r="F79" s="11"/>
      <c r="H79" s="11"/>
      <c r="I79" s="11"/>
      <c r="J79" s="11"/>
      <c r="O79" s="14"/>
      <c r="P79" s="14"/>
      <c r="Q79" s="14"/>
      <c r="R79" s="14"/>
      <c r="S79" s="14"/>
      <c r="T79" s="14"/>
      <c r="U79" s="14"/>
      <c r="V79" s="11"/>
      <c r="W79" s="11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39" x14ac:dyDescent="0.25">
      <c r="A80" s="11"/>
      <c r="B80" s="16"/>
      <c r="C80" s="14"/>
      <c r="D80" s="14"/>
      <c r="E80" s="14"/>
      <c r="F80" s="11"/>
      <c r="H80" s="11"/>
      <c r="I80" s="11"/>
      <c r="J80" s="11"/>
      <c r="O80" s="11"/>
      <c r="P80" s="11"/>
      <c r="Q80" s="11"/>
      <c r="R80" s="11"/>
      <c r="S80" s="11"/>
      <c r="T80" s="11"/>
      <c r="U80" s="14"/>
      <c r="V80" s="11"/>
      <c r="W80" s="11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x14ac:dyDescent="0.25">
      <c r="A81" s="11"/>
      <c r="B81" s="16"/>
      <c r="C81" s="14"/>
      <c r="D81" s="14"/>
      <c r="E81" s="14"/>
      <c r="F81" s="11"/>
      <c r="H81" s="14"/>
      <c r="I81" s="11"/>
      <c r="J81" s="11"/>
      <c r="O81" s="11"/>
      <c r="P81" s="11"/>
      <c r="Q81" s="11"/>
      <c r="R81" s="11"/>
      <c r="S81" s="11"/>
      <c r="T81" s="11"/>
      <c r="U81" s="11"/>
      <c r="V81" s="11"/>
      <c r="W81" s="11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39" x14ac:dyDescent="0.25">
      <c r="A82" s="11"/>
      <c r="B82" s="16"/>
      <c r="C82" s="14"/>
      <c r="D82" s="14"/>
      <c r="E82" s="14"/>
      <c r="F82" s="14"/>
      <c r="G82" s="36"/>
      <c r="H82" s="14"/>
      <c r="I82" s="11"/>
      <c r="J82" s="11"/>
      <c r="O82" s="11"/>
      <c r="P82" s="11"/>
      <c r="Q82" s="11"/>
      <c r="R82" s="11"/>
      <c r="S82" s="11"/>
      <c r="T82" s="11"/>
      <c r="U82" s="11"/>
      <c r="V82" s="11"/>
      <c r="W82" s="11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39" x14ac:dyDescent="0.25">
      <c r="A83" s="11"/>
      <c r="B83" s="16"/>
      <c r="C83" s="14"/>
      <c r="D83" s="14"/>
      <c r="E83" s="14"/>
      <c r="F83" s="14"/>
      <c r="G83" s="36"/>
      <c r="H83" s="14"/>
      <c r="I83" s="11"/>
      <c r="J83" s="11"/>
      <c r="O83" s="11"/>
      <c r="P83" s="11"/>
      <c r="Q83" s="11"/>
      <c r="R83" s="11"/>
      <c r="S83" s="11"/>
      <c r="T83" s="11"/>
      <c r="U83" s="11"/>
      <c r="V83" s="11"/>
      <c r="W83" s="11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39" x14ac:dyDescent="0.25">
      <c r="A84" s="11"/>
      <c r="B84" s="16"/>
      <c r="C84" s="14"/>
      <c r="D84" s="14"/>
      <c r="E84" s="14"/>
      <c r="F84" s="14"/>
      <c r="G84" s="36"/>
      <c r="H84" s="14"/>
      <c r="I84" s="11"/>
      <c r="J84" s="11"/>
      <c r="O84" s="11"/>
      <c r="P84" s="11"/>
      <c r="Q84" s="11"/>
      <c r="R84" s="11"/>
      <c r="S84" s="11"/>
      <c r="T84" s="11"/>
      <c r="U84" s="11"/>
      <c r="V84" s="11"/>
      <c r="W84" s="11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39" x14ac:dyDescent="0.25">
      <c r="B85" s="16"/>
      <c r="C85" s="14"/>
      <c r="D85" s="14"/>
      <c r="E85" s="14"/>
      <c r="F85" s="14"/>
      <c r="G85" s="36"/>
      <c r="H85" s="14"/>
      <c r="I85" s="11"/>
      <c r="J85" s="11"/>
      <c r="O85" s="11"/>
      <c r="P85" s="11"/>
      <c r="Q85" s="11"/>
      <c r="R85" s="11"/>
      <c r="S85" s="11"/>
      <c r="T85" s="11"/>
      <c r="U85" s="11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39" x14ac:dyDescent="0.25">
      <c r="B86" s="22"/>
      <c r="C86" s="14"/>
      <c r="D86" s="14"/>
      <c r="E86" s="14"/>
      <c r="F86" s="14"/>
      <c r="G86" s="36"/>
      <c r="H86" s="14"/>
      <c r="I86" s="11"/>
      <c r="J86" s="11"/>
      <c r="O86" s="14"/>
      <c r="P86" s="14"/>
      <c r="Q86" s="14"/>
      <c r="R86" s="14"/>
      <c r="S86" s="14"/>
      <c r="T86" s="14"/>
      <c r="U86" s="11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39" x14ac:dyDescent="0.25">
      <c r="B87" s="22"/>
      <c r="C87" s="14"/>
      <c r="D87" s="14"/>
      <c r="E87" s="14"/>
      <c r="F87" s="14"/>
      <c r="G87" s="36"/>
      <c r="I87" s="11"/>
      <c r="O87" s="14"/>
      <c r="P87" s="14"/>
      <c r="Q87" s="14"/>
      <c r="R87" s="14"/>
      <c r="S87" s="14"/>
      <c r="T87" s="14"/>
      <c r="U87" s="11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39" x14ac:dyDescent="0.25">
      <c r="B88" s="22"/>
      <c r="I88" s="11"/>
      <c r="O88" s="14"/>
      <c r="P88" s="14"/>
      <c r="Q88" s="14"/>
      <c r="R88" s="14"/>
      <c r="S88" s="14"/>
      <c r="T88" s="14"/>
      <c r="U88" s="11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39" x14ac:dyDescent="0.25">
      <c r="I89" s="11"/>
      <c r="O89" s="14"/>
      <c r="P89" s="14"/>
      <c r="Q89" s="14"/>
      <c r="R89" s="14"/>
      <c r="S89" s="14"/>
      <c r="T89" s="14"/>
      <c r="U89" s="11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39" x14ac:dyDescent="0.25">
      <c r="I90" s="11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</sheetData>
  <dataValidations disablePrompts="1" count="1">
    <dataValidation type="list" allowBlank="1" showInputMessage="1" showErrorMessage="1" sqref="H21 H17 H19" xr:uid="{BE9FD028-A206-4CC2-8CE1-4F3441ECA029}">
      <formula1>$K$6:$K$7</formula1>
    </dataValidation>
  </dataValidations>
  <pageMargins left="1.5" right="0.25" top="0.75" bottom="0.75" header="0.3" footer="0.3"/>
  <pageSetup scale="53" orientation="portrait" r:id="rId1"/>
  <headerFooter>
    <oddHeader>&amp;C&amp;"Arial,Bold"&amp;16MEMS Degree Progress Sheet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03F2F9C5-9742-491D-B2BC-CFEC8DCD37C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Triangles" iconId="1"/>
              <x14:cfIcon iconSet="3Symbols2" iconId="2"/>
            </x14:iconSet>
          </x14:cfRule>
          <xm:sqref>B48:B50 B33:B45 B26:B30 B23 B9:B12 B2:B6 B15:B20 B53:B54</xm:sqref>
        </x14:conditionalFormatting>
        <x14:conditionalFormatting xmlns:xm="http://schemas.microsoft.com/office/excel/2006/main">
          <x14:cfRule type="iconSet" priority="4" id="{434CD790-A133-407F-ADAD-79C235FC6D1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Triangles" iconId="1"/>
              <x14:cfIcon iconSet="3Symbols2" iconId="2"/>
            </x14:iconSet>
          </x14:cfRule>
          <xm:sqref>B57:B59</xm:sqref>
        </x14:conditionalFormatting>
        <x14:conditionalFormatting xmlns:xm="http://schemas.microsoft.com/office/excel/2006/main">
          <x14:cfRule type="iconSet" priority="2" id="{90DDD348-0164-4C48-975E-4DA3642F3DB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Triangles" iconId="1"/>
              <x14:cfIcon iconSet="3Symbols2" iconId="2"/>
            </x14:iconSet>
          </x14:cfRule>
          <xm:sqref>B52</xm:sqref>
        </x14:conditionalFormatting>
        <x14:conditionalFormatting xmlns:xm="http://schemas.microsoft.com/office/excel/2006/main">
          <x14:cfRule type="iconSet" priority="1" id="{8D4ED6D5-875A-4000-ACF4-E815AF5C525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Triangles" iconId="1"/>
              <x14:cfIcon iconSet="3Symbols2" iconId="2"/>
            </x14:iconSet>
          </x14:cfRule>
          <xm:sqref>B51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>
    <tabColor theme="6" tint="0.79998168889431442"/>
    <pageSetUpPr fitToPage="1"/>
  </sheetPr>
  <dimension ref="B1:E103"/>
  <sheetViews>
    <sheetView zoomScale="80" zoomScaleNormal="80" workbookViewId="0">
      <selection activeCell="H8" sqref="H8"/>
    </sheetView>
  </sheetViews>
  <sheetFormatPr defaultRowHeight="15" x14ac:dyDescent="0.25"/>
  <cols>
    <col min="1" max="1" width="2" style="82" customWidth="1"/>
    <col min="2" max="2" width="11.28515625" style="82" customWidth="1"/>
    <col min="3" max="3" width="22.28515625" style="82" customWidth="1"/>
    <col min="4" max="4" width="31.5703125" style="82" customWidth="1"/>
    <col min="5" max="5" width="86" style="82" customWidth="1"/>
    <col min="6" max="16384" width="9.140625" style="82"/>
  </cols>
  <sheetData>
    <row r="1" spans="2:5" ht="15.75" thickBot="1" x14ac:dyDescent="0.3"/>
    <row r="2" spans="2:5" ht="30.75" thickBot="1" x14ac:dyDescent="0.3">
      <c r="B2" s="206" t="s">
        <v>327</v>
      </c>
      <c r="C2" s="207"/>
      <c r="D2" s="207"/>
      <c r="E2" s="208"/>
    </row>
    <row r="3" spans="2:5" ht="18.75" x14ac:dyDescent="0.3">
      <c r="B3" s="204" t="s">
        <v>247</v>
      </c>
      <c r="C3" s="205"/>
      <c r="D3" s="205" t="s">
        <v>399</v>
      </c>
      <c r="E3" s="209"/>
    </row>
    <row r="4" spans="2:5" ht="18.75" x14ac:dyDescent="0.3">
      <c r="B4" s="196">
        <v>0</v>
      </c>
      <c r="C4" s="197"/>
      <c r="D4" s="198" t="s">
        <v>249</v>
      </c>
      <c r="E4" s="199"/>
    </row>
    <row r="5" spans="2:5" ht="18.75" x14ac:dyDescent="0.3">
      <c r="B5" s="196">
        <v>0</v>
      </c>
      <c r="C5" s="197"/>
      <c r="D5" s="198" t="s">
        <v>356</v>
      </c>
      <c r="E5" s="199"/>
    </row>
    <row r="6" spans="2:5" ht="18.75" x14ac:dyDescent="0.3">
      <c r="B6" s="196">
        <v>0</v>
      </c>
      <c r="C6" s="197"/>
      <c r="D6" s="198" t="s">
        <v>250</v>
      </c>
      <c r="E6" s="199"/>
    </row>
    <row r="7" spans="2:5" ht="18.75" x14ac:dyDescent="0.3">
      <c r="B7" s="196">
        <v>0</v>
      </c>
      <c r="C7" s="197"/>
      <c r="D7" s="198" t="s">
        <v>254</v>
      </c>
      <c r="E7" s="199"/>
    </row>
    <row r="8" spans="2:5" ht="18.75" x14ac:dyDescent="0.3">
      <c r="B8" s="196">
        <v>1</v>
      </c>
      <c r="C8" s="197"/>
      <c r="D8" s="198" t="s">
        <v>253</v>
      </c>
      <c r="E8" s="199"/>
    </row>
    <row r="9" spans="2:5" ht="18.75" x14ac:dyDescent="0.3">
      <c r="B9" s="196">
        <v>1</v>
      </c>
      <c r="C9" s="197"/>
      <c r="D9" s="198" t="s">
        <v>400</v>
      </c>
      <c r="E9" s="199"/>
    </row>
    <row r="10" spans="2:5" ht="18.75" x14ac:dyDescent="0.3">
      <c r="B10" s="196">
        <v>0</v>
      </c>
      <c r="C10" s="197"/>
      <c r="D10" s="198" t="s">
        <v>251</v>
      </c>
      <c r="E10" s="199"/>
    </row>
    <row r="11" spans="2:5" ht="19.5" thickBot="1" x14ac:dyDescent="0.35">
      <c r="B11" s="202">
        <v>0</v>
      </c>
      <c r="C11" s="203"/>
      <c r="D11" s="200" t="s">
        <v>252</v>
      </c>
      <c r="E11" s="201"/>
    </row>
    <row r="12" spans="2:5" ht="15.75" thickBot="1" x14ac:dyDescent="0.3"/>
    <row r="13" spans="2:5" ht="21" thickBot="1" x14ac:dyDescent="0.35">
      <c r="B13" s="193" t="s">
        <v>249</v>
      </c>
      <c r="C13" s="194"/>
      <c r="D13" s="194"/>
      <c r="E13" s="195"/>
    </row>
    <row r="14" spans="2:5" x14ac:dyDescent="0.25">
      <c r="B14" s="83" t="s">
        <v>255</v>
      </c>
      <c r="C14" s="135" t="s">
        <v>386</v>
      </c>
      <c r="E14" s="85"/>
    </row>
    <row r="15" spans="2:5" x14ac:dyDescent="0.25">
      <c r="B15" s="83" t="s">
        <v>256</v>
      </c>
      <c r="C15" s="82" t="s">
        <v>257</v>
      </c>
      <c r="D15" s="84" t="s">
        <v>258</v>
      </c>
      <c r="E15" s="85"/>
    </row>
    <row r="16" spans="2:5" x14ac:dyDescent="0.25">
      <c r="B16" s="83" t="s">
        <v>325</v>
      </c>
      <c r="D16" s="102">
        <v>0</v>
      </c>
      <c r="E16" s="85"/>
    </row>
    <row r="17" spans="2:5" ht="28.5" x14ac:dyDescent="0.25">
      <c r="B17" s="87" t="s">
        <v>237</v>
      </c>
      <c r="C17" s="88" t="s">
        <v>330</v>
      </c>
      <c r="D17" s="88" t="s">
        <v>369</v>
      </c>
      <c r="E17" s="89"/>
    </row>
    <row r="18" spans="2:5" x14ac:dyDescent="0.25">
      <c r="B18" s="90">
        <v>3</v>
      </c>
      <c r="C18" s="91" t="s">
        <v>259</v>
      </c>
      <c r="D18" s="82" t="s">
        <v>260</v>
      </c>
      <c r="E18" s="85"/>
    </row>
    <row r="19" spans="2:5" x14ac:dyDescent="0.25">
      <c r="B19" s="90">
        <v>3</v>
      </c>
      <c r="C19" s="91" t="s">
        <v>261</v>
      </c>
      <c r="D19" s="82" t="s">
        <v>262</v>
      </c>
      <c r="E19" s="85"/>
    </row>
    <row r="20" spans="2:5" x14ac:dyDescent="0.25">
      <c r="B20" s="90">
        <v>3</v>
      </c>
      <c r="C20" s="91" t="s">
        <v>388</v>
      </c>
      <c r="D20" s="82" t="s">
        <v>263</v>
      </c>
      <c r="E20" s="85"/>
    </row>
    <row r="21" spans="2:5" x14ac:dyDescent="0.25">
      <c r="B21" s="90">
        <v>3</v>
      </c>
      <c r="C21" s="91" t="s">
        <v>388</v>
      </c>
      <c r="D21" s="92" t="s">
        <v>264</v>
      </c>
      <c r="E21" s="85"/>
    </row>
    <row r="22" spans="2:5" x14ac:dyDescent="0.25">
      <c r="B22" s="90">
        <v>3</v>
      </c>
      <c r="C22" s="91" t="s">
        <v>388</v>
      </c>
      <c r="D22" s="82" t="s">
        <v>265</v>
      </c>
      <c r="E22" s="85"/>
    </row>
    <row r="23" spans="2:5" ht="15.75" thickBot="1" x14ac:dyDescent="0.3">
      <c r="B23" s="93" t="str">
        <f xml:space="preserve"> "= " &amp; SUM(B18:B22) &amp; " cr"</f>
        <v>= 15 cr</v>
      </c>
      <c r="C23" s="94" t="str">
        <f xml:space="preserve"> "= " &amp; 15 &amp; " cr"</f>
        <v>= 15 cr</v>
      </c>
      <c r="D23" s="95"/>
      <c r="E23" s="96"/>
    </row>
    <row r="24" spans="2:5" ht="15.75" thickBot="1" x14ac:dyDescent="0.3"/>
    <row r="25" spans="2:5" ht="21" thickBot="1" x14ac:dyDescent="0.35">
      <c r="B25" s="193" t="s">
        <v>356</v>
      </c>
      <c r="C25" s="194"/>
      <c r="D25" s="194"/>
      <c r="E25" s="195"/>
    </row>
    <row r="26" spans="2:5" x14ac:dyDescent="0.25">
      <c r="B26" s="83" t="s">
        <v>255</v>
      </c>
      <c r="C26" s="135" t="s">
        <v>355</v>
      </c>
      <c r="E26" s="85"/>
    </row>
    <row r="27" spans="2:5" x14ac:dyDescent="0.25">
      <c r="B27" s="83" t="s">
        <v>256</v>
      </c>
      <c r="C27" s="82" t="s">
        <v>267</v>
      </c>
      <c r="D27" s="84" t="s">
        <v>268</v>
      </c>
      <c r="E27" s="85"/>
    </row>
    <row r="28" spans="2:5" x14ac:dyDescent="0.25">
      <c r="B28" s="83" t="s">
        <v>325</v>
      </c>
      <c r="D28" s="102">
        <v>0</v>
      </c>
      <c r="E28" s="85"/>
    </row>
    <row r="29" spans="2:5" ht="28.5" x14ac:dyDescent="0.25">
      <c r="B29" s="87" t="s">
        <v>237</v>
      </c>
      <c r="C29" s="88" t="s">
        <v>330</v>
      </c>
      <c r="D29" s="88" t="s">
        <v>369</v>
      </c>
      <c r="E29" s="89"/>
    </row>
    <row r="30" spans="2:5" x14ac:dyDescent="0.25">
      <c r="B30" s="90">
        <v>3</v>
      </c>
      <c r="C30" s="91" t="s">
        <v>357</v>
      </c>
      <c r="D30" s="82" t="s">
        <v>358</v>
      </c>
      <c r="E30" s="85"/>
    </row>
    <row r="31" spans="2:5" x14ac:dyDescent="0.25">
      <c r="B31" s="90">
        <v>3</v>
      </c>
      <c r="C31" s="91" t="s">
        <v>266</v>
      </c>
      <c r="D31" s="82" t="s">
        <v>359</v>
      </c>
      <c r="E31" s="85"/>
    </row>
    <row r="32" spans="2:5" x14ac:dyDescent="0.25">
      <c r="B32" s="90">
        <v>3</v>
      </c>
      <c r="C32" s="91" t="s">
        <v>388</v>
      </c>
      <c r="D32" s="82" t="s">
        <v>359</v>
      </c>
      <c r="E32" s="85"/>
    </row>
    <row r="33" spans="2:5" x14ac:dyDescent="0.25">
      <c r="B33" s="90">
        <v>9</v>
      </c>
      <c r="C33" s="91" t="s">
        <v>390</v>
      </c>
      <c r="D33" s="82" t="s">
        <v>389</v>
      </c>
      <c r="E33" s="85"/>
    </row>
    <row r="34" spans="2:5" ht="15.75" thickBot="1" x14ac:dyDescent="0.3">
      <c r="B34" s="93" t="str">
        <f xml:space="preserve"> "= " &amp; SUM(B30:B33) &amp; " cr"</f>
        <v>= 18 cr</v>
      </c>
      <c r="C34" s="94" t="str">
        <f xml:space="preserve"> "= " &amp; 18 &amp; " cr"</f>
        <v>= 18 cr</v>
      </c>
      <c r="D34" s="95"/>
      <c r="E34" s="96"/>
    </row>
    <row r="35" spans="2:5" ht="15.75" thickBot="1" x14ac:dyDescent="0.3"/>
    <row r="36" spans="2:5" ht="21" thickBot="1" x14ac:dyDescent="0.35">
      <c r="B36" s="193" t="s">
        <v>250</v>
      </c>
      <c r="C36" s="194"/>
      <c r="D36" s="194"/>
      <c r="E36" s="195"/>
    </row>
    <row r="37" spans="2:5" x14ac:dyDescent="0.25">
      <c r="B37" s="83" t="s">
        <v>255</v>
      </c>
      <c r="C37" s="135" t="s">
        <v>391</v>
      </c>
      <c r="E37" s="85"/>
    </row>
    <row r="38" spans="2:5" x14ac:dyDescent="0.25">
      <c r="B38" s="83" t="s">
        <v>256</v>
      </c>
      <c r="C38" s="82" t="s">
        <v>267</v>
      </c>
      <c r="D38" s="84" t="s">
        <v>268</v>
      </c>
      <c r="E38" s="85"/>
    </row>
    <row r="39" spans="2:5" x14ac:dyDescent="0.25">
      <c r="B39" s="83" t="s">
        <v>326</v>
      </c>
      <c r="D39" s="102">
        <v>0</v>
      </c>
      <c r="E39" s="85"/>
    </row>
    <row r="40" spans="2:5" ht="28.5" x14ac:dyDescent="0.25">
      <c r="B40" s="87" t="s">
        <v>237</v>
      </c>
      <c r="C40" s="88" t="s">
        <v>330</v>
      </c>
      <c r="D40" s="88" t="s">
        <v>369</v>
      </c>
      <c r="E40" s="89"/>
    </row>
    <row r="41" spans="2:5" x14ac:dyDescent="0.25">
      <c r="B41" s="90">
        <v>3</v>
      </c>
      <c r="C41" s="91" t="s">
        <v>266</v>
      </c>
      <c r="D41" s="82" t="s">
        <v>271</v>
      </c>
      <c r="E41" s="85"/>
    </row>
    <row r="42" spans="2:5" x14ac:dyDescent="0.25">
      <c r="B42" s="90">
        <v>3</v>
      </c>
      <c r="C42" s="91" t="s">
        <v>388</v>
      </c>
      <c r="D42" s="82" t="s">
        <v>269</v>
      </c>
      <c r="E42" s="85"/>
    </row>
    <row r="43" spans="2:5" x14ac:dyDescent="0.25">
      <c r="B43" s="90">
        <v>3</v>
      </c>
      <c r="C43" s="91" t="s">
        <v>388</v>
      </c>
      <c r="D43" s="82" t="s">
        <v>272</v>
      </c>
      <c r="E43" s="85"/>
    </row>
    <row r="44" spans="2:5" x14ac:dyDescent="0.25">
      <c r="B44" s="90">
        <v>6</v>
      </c>
      <c r="C44" s="91" t="s">
        <v>387</v>
      </c>
      <c r="D44" s="82" t="s">
        <v>389</v>
      </c>
      <c r="E44" s="85"/>
    </row>
    <row r="45" spans="2:5" ht="15.75" thickBot="1" x14ac:dyDescent="0.3">
      <c r="B45" s="93" t="str">
        <f xml:space="preserve"> "= " &amp; SUM(B41:B44) &amp; " cr"</f>
        <v>= 15 cr</v>
      </c>
      <c r="C45" s="94" t="str">
        <f xml:space="preserve"> "= " &amp; 15 &amp; " cr"</f>
        <v>= 15 cr</v>
      </c>
      <c r="D45" s="95"/>
      <c r="E45" s="96"/>
    </row>
    <row r="46" spans="2:5" ht="15.75" thickBot="1" x14ac:dyDescent="0.3">
      <c r="B46" s="101"/>
    </row>
    <row r="47" spans="2:5" ht="21" thickBot="1" x14ac:dyDescent="0.35">
      <c r="B47" s="193" t="s">
        <v>409</v>
      </c>
      <c r="C47" s="194"/>
      <c r="D47" s="194"/>
      <c r="E47" s="195"/>
    </row>
    <row r="48" spans="2:5" x14ac:dyDescent="0.25">
      <c r="B48" s="83" t="s">
        <v>255</v>
      </c>
      <c r="C48" s="135" t="s">
        <v>384</v>
      </c>
      <c r="E48" s="85"/>
    </row>
    <row r="49" spans="2:5" x14ac:dyDescent="0.25">
      <c r="B49" s="83" t="s">
        <v>256</v>
      </c>
      <c r="C49" s="82" t="s">
        <v>284</v>
      </c>
      <c r="D49" s="84" t="s">
        <v>285</v>
      </c>
      <c r="E49" s="85"/>
    </row>
    <row r="50" spans="2:5" x14ac:dyDescent="0.25">
      <c r="B50" s="83" t="s">
        <v>326</v>
      </c>
      <c r="D50" s="102">
        <v>0</v>
      </c>
      <c r="E50" s="85"/>
    </row>
    <row r="51" spans="2:5" ht="28.5" x14ac:dyDescent="0.25">
      <c r="B51" s="87" t="s">
        <v>237</v>
      </c>
      <c r="C51" s="88" t="s">
        <v>330</v>
      </c>
      <c r="D51" s="88" t="s">
        <v>369</v>
      </c>
      <c r="E51" s="89"/>
    </row>
    <row r="52" spans="2:5" x14ac:dyDescent="0.25">
      <c r="B52" s="90">
        <v>4</v>
      </c>
      <c r="C52" s="91" t="s">
        <v>286</v>
      </c>
      <c r="D52" s="82" t="s">
        <v>374</v>
      </c>
      <c r="E52" s="85"/>
    </row>
    <row r="53" spans="2:5" x14ac:dyDescent="0.25">
      <c r="B53" s="90">
        <v>4</v>
      </c>
      <c r="C53" s="91" t="s">
        <v>383</v>
      </c>
      <c r="D53" s="82" t="s">
        <v>375</v>
      </c>
      <c r="E53" s="85"/>
    </row>
    <row r="54" spans="2:5" x14ac:dyDescent="0.25">
      <c r="B54" s="90">
        <v>4</v>
      </c>
      <c r="C54" s="91" t="s">
        <v>266</v>
      </c>
      <c r="D54" s="82" t="s">
        <v>376</v>
      </c>
      <c r="E54" s="85"/>
    </row>
    <row r="55" spans="2:5" x14ac:dyDescent="0.25">
      <c r="B55" s="90">
        <v>6</v>
      </c>
      <c r="C55" s="91" t="s">
        <v>387</v>
      </c>
      <c r="D55" s="92" t="s">
        <v>377</v>
      </c>
      <c r="E55" s="85"/>
    </row>
    <row r="56" spans="2:5" ht="15.75" thickBot="1" x14ac:dyDescent="0.3">
      <c r="B56" s="93" t="str">
        <f xml:space="preserve"> "= " &amp; SUM(B52:B55) &amp; " cr"</f>
        <v>= 18 cr</v>
      </c>
      <c r="C56" s="94" t="str">
        <f xml:space="preserve"> "= " &amp; 15 &amp; " cr"</f>
        <v>= 15 cr</v>
      </c>
      <c r="D56" s="95"/>
      <c r="E56" s="96"/>
    </row>
    <row r="57" spans="2:5" ht="15.75" thickBot="1" x14ac:dyDescent="0.3"/>
    <row r="58" spans="2:5" ht="21" thickBot="1" x14ac:dyDescent="0.35">
      <c r="B58" s="193" t="s">
        <v>253</v>
      </c>
      <c r="C58" s="194"/>
      <c r="D58" s="194"/>
      <c r="E58" s="195"/>
    </row>
    <row r="59" spans="2:5" x14ac:dyDescent="0.25">
      <c r="B59" s="83" t="s">
        <v>255</v>
      </c>
      <c r="C59" s="137" t="s">
        <v>372</v>
      </c>
      <c r="E59" s="85"/>
    </row>
    <row r="60" spans="2:5" x14ac:dyDescent="0.25">
      <c r="B60" s="83" t="s">
        <v>256</v>
      </c>
      <c r="C60" s="82" t="s">
        <v>282</v>
      </c>
      <c r="D60" s="84" t="s">
        <v>283</v>
      </c>
      <c r="E60" s="85"/>
    </row>
    <row r="61" spans="2:5" x14ac:dyDescent="0.25">
      <c r="B61" s="83" t="s">
        <v>326</v>
      </c>
      <c r="D61" s="102">
        <v>1</v>
      </c>
      <c r="E61" s="85"/>
    </row>
    <row r="62" spans="2:5" ht="28.5" x14ac:dyDescent="0.25">
      <c r="B62" s="87" t="s">
        <v>237</v>
      </c>
      <c r="C62" s="88" t="s">
        <v>330</v>
      </c>
      <c r="D62" s="88" t="s">
        <v>369</v>
      </c>
      <c r="E62" s="89"/>
    </row>
    <row r="63" spans="2:5" x14ac:dyDescent="0.25">
      <c r="B63" s="90">
        <v>4</v>
      </c>
      <c r="C63" s="91" t="s">
        <v>367</v>
      </c>
      <c r="D63" s="82" t="s">
        <v>396</v>
      </c>
      <c r="E63" s="85"/>
    </row>
    <row r="64" spans="2:5" x14ac:dyDescent="0.25">
      <c r="B64" s="90">
        <v>3</v>
      </c>
      <c r="C64" s="91" t="s">
        <v>266</v>
      </c>
      <c r="D64" s="82" t="s">
        <v>392</v>
      </c>
      <c r="E64" s="85"/>
    </row>
    <row r="65" spans="2:5" x14ac:dyDescent="0.25">
      <c r="B65" s="90">
        <v>3</v>
      </c>
      <c r="C65" s="91" t="s">
        <v>270</v>
      </c>
      <c r="D65" s="82" t="s">
        <v>393</v>
      </c>
      <c r="E65" s="85"/>
    </row>
    <row r="66" spans="2:5" x14ac:dyDescent="0.25">
      <c r="B66" s="90">
        <v>3</v>
      </c>
      <c r="C66" s="91" t="s">
        <v>388</v>
      </c>
      <c r="D66" s="82" t="s">
        <v>394</v>
      </c>
      <c r="E66" s="85"/>
    </row>
    <row r="67" spans="2:5" x14ac:dyDescent="0.25">
      <c r="B67" s="90">
        <v>3</v>
      </c>
      <c r="C67" s="91" t="s">
        <v>388</v>
      </c>
      <c r="D67" s="92" t="s">
        <v>395</v>
      </c>
      <c r="E67" s="85"/>
    </row>
    <row r="68" spans="2:5" ht="15.75" thickBot="1" x14ac:dyDescent="0.3">
      <c r="B68" s="93" t="str">
        <f xml:space="preserve"> "= " &amp; SUM(B63:B67) &amp; " cr"</f>
        <v>= 16 cr</v>
      </c>
      <c r="C68" s="94" t="str">
        <f xml:space="preserve"> "= " &amp; 12 &amp; " cr"</f>
        <v>= 12 cr</v>
      </c>
      <c r="D68" s="95"/>
      <c r="E68" s="96"/>
    </row>
    <row r="69" spans="2:5" s="13" customFormat="1" ht="13.5" thickBot="1" x14ac:dyDescent="0.25"/>
    <row r="70" spans="2:5" ht="21" thickBot="1" x14ac:dyDescent="0.35">
      <c r="B70" s="193" t="s">
        <v>408</v>
      </c>
      <c r="C70" s="194"/>
      <c r="D70" s="194"/>
      <c r="E70" s="195"/>
    </row>
    <row r="71" spans="2:5" x14ac:dyDescent="0.25">
      <c r="B71" s="83" t="s">
        <v>255</v>
      </c>
      <c r="C71" s="135" t="s">
        <v>401</v>
      </c>
      <c r="E71" s="85"/>
    </row>
    <row r="72" spans="2:5" x14ac:dyDescent="0.25">
      <c r="B72" s="83" t="s">
        <v>256</v>
      </c>
      <c r="C72" s="82" t="s">
        <v>402</v>
      </c>
      <c r="D72" s="84" t="s">
        <v>403</v>
      </c>
      <c r="E72" s="85"/>
    </row>
    <row r="73" spans="2:5" x14ac:dyDescent="0.25">
      <c r="B73" s="83" t="s">
        <v>326</v>
      </c>
      <c r="D73" s="102">
        <v>1</v>
      </c>
      <c r="E73" s="85"/>
    </row>
    <row r="74" spans="2:5" ht="28.5" x14ac:dyDescent="0.25">
      <c r="B74" s="87" t="s">
        <v>237</v>
      </c>
      <c r="C74" s="88" t="s">
        <v>330</v>
      </c>
      <c r="D74" s="88" t="s">
        <v>404</v>
      </c>
      <c r="E74" s="89"/>
    </row>
    <row r="75" spans="2:5" x14ac:dyDescent="0.25">
      <c r="B75" s="90">
        <v>4</v>
      </c>
      <c r="C75" s="91" t="s">
        <v>270</v>
      </c>
      <c r="D75" s="82" t="s">
        <v>405</v>
      </c>
      <c r="E75" s="85"/>
    </row>
    <row r="76" spans="2:5" x14ac:dyDescent="0.25">
      <c r="B76" s="90">
        <v>4</v>
      </c>
      <c r="C76" s="91" t="s">
        <v>364</v>
      </c>
      <c r="D76" s="82" t="s">
        <v>406</v>
      </c>
      <c r="E76" s="85"/>
    </row>
    <row r="77" spans="2:5" x14ac:dyDescent="0.25">
      <c r="B77" s="90">
        <v>3</v>
      </c>
      <c r="C77" s="91" t="s">
        <v>412</v>
      </c>
      <c r="D77" s="82" t="s">
        <v>407</v>
      </c>
      <c r="E77" s="85"/>
    </row>
    <row r="78" spans="2:5" x14ac:dyDescent="0.25">
      <c r="B78" s="90">
        <v>6</v>
      </c>
      <c r="C78" s="91" t="s">
        <v>414</v>
      </c>
      <c r="D78" s="82" t="s">
        <v>413</v>
      </c>
      <c r="E78" s="85"/>
    </row>
    <row r="79" spans="2:5" ht="15.75" thickBot="1" x14ac:dyDescent="0.3">
      <c r="B79" s="93" t="str">
        <f xml:space="preserve"> "= " &amp; SUM(B75:B78) &amp; " cr"</f>
        <v>= 17 cr</v>
      </c>
      <c r="C79" s="94" t="str">
        <f xml:space="preserve"> "= " &amp; 13&amp; " cr"</f>
        <v>= 13 cr</v>
      </c>
      <c r="D79" s="95"/>
      <c r="E79" s="96"/>
    </row>
    <row r="80" spans="2:5" ht="15.75" thickBot="1" x14ac:dyDescent="0.3"/>
    <row r="81" spans="2:5" ht="21" thickBot="1" x14ac:dyDescent="0.35">
      <c r="B81" s="193" t="s">
        <v>251</v>
      </c>
      <c r="C81" s="194"/>
      <c r="D81" s="194"/>
      <c r="E81" s="195"/>
    </row>
    <row r="82" spans="2:5" x14ac:dyDescent="0.25">
      <c r="B82" s="83" t="s">
        <v>255</v>
      </c>
      <c r="C82" s="135" t="s">
        <v>420</v>
      </c>
      <c r="E82" s="85"/>
    </row>
    <row r="83" spans="2:5" x14ac:dyDescent="0.25">
      <c r="B83" s="83" t="s">
        <v>256</v>
      </c>
      <c r="C83" s="82" t="s">
        <v>273</v>
      </c>
      <c r="D83" s="84" t="s">
        <v>274</v>
      </c>
      <c r="E83" s="85"/>
    </row>
    <row r="84" spans="2:5" x14ac:dyDescent="0.25">
      <c r="B84" s="83" t="s">
        <v>326</v>
      </c>
      <c r="D84" s="102">
        <v>0</v>
      </c>
      <c r="E84" s="85"/>
    </row>
    <row r="85" spans="2:5" ht="28.5" x14ac:dyDescent="0.25">
      <c r="B85" s="87" t="s">
        <v>237</v>
      </c>
      <c r="C85" s="88" t="s">
        <v>330</v>
      </c>
      <c r="D85" s="88" t="s">
        <v>369</v>
      </c>
      <c r="E85" s="89"/>
    </row>
    <row r="86" spans="2:5" x14ac:dyDescent="0.25">
      <c r="B86" s="90">
        <v>3</v>
      </c>
      <c r="C86" s="91" t="s">
        <v>367</v>
      </c>
      <c r="D86" s="82" t="s">
        <v>421</v>
      </c>
      <c r="E86" s="85"/>
    </row>
    <row r="87" spans="2:5" x14ac:dyDescent="0.25">
      <c r="B87" s="90">
        <v>3</v>
      </c>
      <c r="C87" s="91" t="s">
        <v>266</v>
      </c>
      <c r="D87" s="82" t="s">
        <v>275</v>
      </c>
      <c r="E87" s="85"/>
    </row>
    <row r="88" spans="2:5" x14ac:dyDescent="0.25">
      <c r="B88" s="90">
        <v>3</v>
      </c>
      <c r="C88" s="91" t="s">
        <v>388</v>
      </c>
      <c r="D88" s="82" t="s">
        <v>354</v>
      </c>
      <c r="E88" s="85"/>
    </row>
    <row r="89" spans="2:5" x14ac:dyDescent="0.25">
      <c r="B89" s="90">
        <v>6</v>
      </c>
      <c r="C89" s="91" t="s">
        <v>387</v>
      </c>
      <c r="D89" s="92" t="s">
        <v>353</v>
      </c>
      <c r="E89" s="85"/>
    </row>
    <row r="90" spans="2:5" ht="15.75" thickBot="1" x14ac:dyDescent="0.3">
      <c r="B90" s="93" t="str">
        <f xml:space="preserve"> "= " &amp; SUM(B86:B89) &amp; " cr"</f>
        <v>= 15 cr</v>
      </c>
      <c r="C90" s="94" t="str">
        <f xml:space="preserve"> "= " &amp; 15 &amp; " cr"</f>
        <v>= 15 cr</v>
      </c>
      <c r="D90" s="95"/>
      <c r="E90" s="96"/>
    </row>
    <row r="91" spans="2:5" ht="15.75" thickBot="1" x14ac:dyDescent="0.3"/>
    <row r="92" spans="2:5" ht="21" thickBot="1" x14ac:dyDescent="0.35">
      <c r="B92" s="193" t="s">
        <v>252</v>
      </c>
      <c r="C92" s="194"/>
      <c r="D92" s="194"/>
      <c r="E92" s="195"/>
    </row>
    <row r="93" spans="2:5" x14ac:dyDescent="0.25">
      <c r="B93" s="83" t="s">
        <v>255</v>
      </c>
      <c r="C93" s="97" t="s">
        <v>276</v>
      </c>
      <c r="E93" s="85"/>
    </row>
    <row r="94" spans="2:5" x14ac:dyDescent="0.25">
      <c r="B94" s="83" t="s">
        <v>256</v>
      </c>
      <c r="C94" s="82" t="s">
        <v>277</v>
      </c>
      <c r="D94" s="84" t="s">
        <v>278</v>
      </c>
      <c r="E94" s="85"/>
    </row>
    <row r="95" spans="2:5" x14ac:dyDescent="0.25">
      <c r="B95" s="83" t="s">
        <v>326</v>
      </c>
      <c r="D95" s="102">
        <v>0</v>
      </c>
      <c r="E95" s="85"/>
    </row>
    <row r="96" spans="2:5" s="98" customFormat="1" ht="29.25" customHeight="1" x14ac:dyDescent="0.2">
      <c r="B96" s="87" t="s">
        <v>237</v>
      </c>
      <c r="C96" s="88" t="s">
        <v>330</v>
      </c>
      <c r="D96" s="88" t="s">
        <v>369</v>
      </c>
      <c r="E96" s="89"/>
    </row>
    <row r="97" spans="2:5" x14ac:dyDescent="0.25">
      <c r="B97" s="90">
        <v>0</v>
      </c>
      <c r="C97" s="99" t="s">
        <v>270</v>
      </c>
      <c r="D97" s="92" t="s">
        <v>279</v>
      </c>
      <c r="E97" s="85"/>
    </row>
    <row r="98" spans="2:5" x14ac:dyDescent="0.25">
      <c r="B98" s="100">
        <v>3</v>
      </c>
      <c r="C98" s="91" t="s">
        <v>367</v>
      </c>
      <c r="D98" s="82" t="s">
        <v>280</v>
      </c>
      <c r="E98" s="85"/>
    </row>
    <row r="99" spans="2:5" x14ac:dyDescent="0.25">
      <c r="B99" s="100">
        <v>4</v>
      </c>
      <c r="C99" s="91" t="s">
        <v>266</v>
      </c>
      <c r="D99" s="82" t="s">
        <v>415</v>
      </c>
      <c r="E99" s="85"/>
    </row>
    <row r="100" spans="2:5" x14ac:dyDescent="0.25">
      <c r="B100" s="100">
        <v>9</v>
      </c>
      <c r="C100" s="91" t="s">
        <v>390</v>
      </c>
      <c r="D100" s="82" t="s">
        <v>281</v>
      </c>
      <c r="E100" s="85"/>
    </row>
    <row r="101" spans="2:5" ht="15.75" thickBot="1" x14ac:dyDescent="0.3">
      <c r="B101" s="93" t="str">
        <f xml:space="preserve"> "= " &amp; SUM(B97:B100) &amp; " cr"</f>
        <v>= 16 cr</v>
      </c>
      <c r="C101" s="94" t="str">
        <f xml:space="preserve"> "= " &amp; 16 &amp; " cr"</f>
        <v>= 16 cr</v>
      </c>
      <c r="D101" s="95"/>
      <c r="E101" s="96"/>
    </row>
    <row r="103" spans="2:5" x14ac:dyDescent="0.25">
      <c r="B103" s="84" t="s">
        <v>439</v>
      </c>
    </row>
  </sheetData>
  <mergeCells count="27">
    <mergeCell ref="B2:E2"/>
    <mergeCell ref="D3:E3"/>
    <mergeCell ref="D4:E4"/>
    <mergeCell ref="D6:E6"/>
    <mergeCell ref="D5:E5"/>
    <mergeCell ref="B25:E25"/>
    <mergeCell ref="B36:E36"/>
    <mergeCell ref="B3:C3"/>
    <mergeCell ref="B4:C4"/>
    <mergeCell ref="B6:C6"/>
    <mergeCell ref="B5:C5"/>
    <mergeCell ref="B81:E81"/>
    <mergeCell ref="B92:E92"/>
    <mergeCell ref="B70:E70"/>
    <mergeCell ref="B7:C7"/>
    <mergeCell ref="D10:E10"/>
    <mergeCell ref="D11:E11"/>
    <mergeCell ref="D8:E8"/>
    <mergeCell ref="D7:E7"/>
    <mergeCell ref="B9:C9"/>
    <mergeCell ref="D9:E9"/>
    <mergeCell ref="B58:E58"/>
    <mergeCell ref="B47:E47"/>
    <mergeCell ref="B10:C10"/>
    <mergeCell ref="B11:C11"/>
    <mergeCell ref="B8:C8"/>
    <mergeCell ref="B13:E13"/>
  </mergeCells>
  <hyperlinks>
    <hyperlink ref="C93" r:id="rId1" xr:uid="{00000000-0004-0000-0400-000001000000}"/>
    <hyperlink ref="D94" r:id="rId2" display="mailto:mahboobin@pitt.edu" xr:uid="{00000000-0004-0000-0400-000003000000}"/>
    <hyperlink ref="D49" r:id="rId3" display="mailto:rjk39@pitt.edu" xr:uid="{00000000-0004-0000-0400-000006000000}"/>
    <hyperlink ref="D38" r:id="rId4" tooltip="casson@pitt.edu" display="mailto:casson@pitt.edu" xr:uid="{00000000-0004-0000-0400-000008000000}"/>
    <hyperlink ref="D83" r:id="rId5" display="mailto:kbursic@pitt.edu" xr:uid="{00000000-0004-0000-0400-00000A000000}"/>
    <hyperlink ref="D27" r:id="rId6" tooltip="casson@pitt.edu" display="mailto:casson@pitt.edu" xr:uid="{C1FC1020-B88E-4617-9158-E54812519CF2}"/>
    <hyperlink ref="C26" r:id="rId7" xr:uid="{B0F8EEF8-283C-4430-B0B6-5B3B29429C33}"/>
    <hyperlink ref="C48" r:id="rId8" xr:uid="{77D16389-90AF-485E-A484-73825E8EC8B5}"/>
    <hyperlink ref="C14" r:id="rId9" xr:uid="{6068377E-4B08-4C7C-8904-A009C7072251}"/>
    <hyperlink ref="C37" r:id="rId10" xr:uid="{C74D3BB0-DBB4-45A6-8264-51E60CE894EF}"/>
    <hyperlink ref="C59" r:id="rId11" xr:uid="{9C179784-FBF7-4A92-971B-683B4F120AB5}"/>
    <hyperlink ref="C71" r:id="rId12" xr:uid="{D0F9E961-8554-4B3A-A01F-3BB443BD2C40}"/>
    <hyperlink ref="C82" r:id="rId13" xr:uid="{3E7C9E95-CDE3-45ED-B7E9-D2C24649FBC1}"/>
    <hyperlink ref="B103" r:id="rId14" xr:uid="{CEB3BFDE-B358-432A-B2D0-8F539E95E17D}"/>
  </hyperlinks>
  <printOptions horizontalCentered="1"/>
  <pageMargins left="0.7" right="0.7" top="0.75" bottom="0.75" header="0.3" footer="0.3"/>
  <pageSetup scale="36" fitToWidth="0" orientation="portrait"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>
    <tabColor theme="6" tint="0.79998168889431442"/>
    <pageSetUpPr fitToPage="1"/>
  </sheetPr>
  <dimension ref="B1:G71"/>
  <sheetViews>
    <sheetView zoomScale="80" zoomScaleNormal="80" workbookViewId="0">
      <selection activeCell="B71" sqref="B71"/>
    </sheetView>
  </sheetViews>
  <sheetFormatPr defaultRowHeight="15" x14ac:dyDescent="0.25"/>
  <cols>
    <col min="1" max="1" width="1" style="82" customWidth="1"/>
    <col min="2" max="2" width="11.28515625" style="82" customWidth="1"/>
    <col min="3" max="3" width="21.140625" style="82" customWidth="1"/>
    <col min="4" max="4" width="31.28515625" style="82" customWidth="1"/>
    <col min="5" max="5" width="87.5703125" style="82" customWidth="1"/>
    <col min="6" max="6" width="9.140625" style="82"/>
    <col min="7" max="7" width="10.28515625" style="82" bestFit="1" customWidth="1"/>
    <col min="8" max="8" width="60.140625" style="82" bestFit="1" customWidth="1"/>
    <col min="9" max="16384" width="9.140625" style="82"/>
  </cols>
  <sheetData>
    <row r="1" spans="2:5" ht="15.75" thickBot="1" x14ac:dyDescent="0.3"/>
    <row r="2" spans="2:5" ht="30.75" thickBot="1" x14ac:dyDescent="0.3">
      <c r="B2" s="210" t="s">
        <v>328</v>
      </c>
      <c r="C2" s="211"/>
      <c r="D2" s="211"/>
      <c r="E2" s="212"/>
    </row>
    <row r="3" spans="2:5" ht="19.5" thickBot="1" x14ac:dyDescent="0.35">
      <c r="B3" s="215" t="s">
        <v>247</v>
      </c>
      <c r="C3" s="216"/>
      <c r="D3" s="213" t="s">
        <v>248</v>
      </c>
      <c r="E3" s="214"/>
    </row>
    <row r="4" spans="2:5" ht="18.75" x14ac:dyDescent="0.3">
      <c r="B4" s="217">
        <v>0</v>
      </c>
      <c r="C4" s="218"/>
      <c r="D4" s="221" t="s">
        <v>287</v>
      </c>
      <c r="E4" s="222"/>
    </row>
    <row r="5" spans="2:5" ht="18.75" x14ac:dyDescent="0.3">
      <c r="B5" s="219">
        <v>0</v>
      </c>
      <c r="C5" s="220"/>
      <c r="D5" s="223" t="s">
        <v>332</v>
      </c>
      <c r="E5" s="224"/>
    </row>
    <row r="6" spans="2:5" ht="18.75" x14ac:dyDescent="0.3">
      <c r="B6" s="219">
        <v>0</v>
      </c>
      <c r="C6" s="220"/>
      <c r="D6" s="223" t="s">
        <v>288</v>
      </c>
      <c r="E6" s="224"/>
    </row>
    <row r="7" spans="2:5" ht="18.75" x14ac:dyDescent="0.3">
      <c r="B7" s="219">
        <v>0</v>
      </c>
      <c r="C7" s="220"/>
      <c r="D7" s="223" t="s">
        <v>289</v>
      </c>
      <c r="E7" s="224"/>
    </row>
    <row r="8" spans="2:5" ht="19.5" thickBot="1" x14ac:dyDescent="0.35">
      <c r="B8" s="225">
        <v>0</v>
      </c>
      <c r="C8" s="226"/>
      <c r="D8" s="227" t="s">
        <v>290</v>
      </c>
      <c r="E8" s="228"/>
    </row>
    <row r="9" spans="2:5" ht="15.75" thickBot="1" x14ac:dyDescent="0.3"/>
    <row r="10" spans="2:5" ht="21" thickBot="1" x14ac:dyDescent="0.35">
      <c r="B10" s="193" t="s">
        <v>287</v>
      </c>
      <c r="C10" s="194"/>
      <c r="D10" s="194"/>
      <c r="E10" s="195"/>
    </row>
    <row r="11" spans="2:5" x14ac:dyDescent="0.25">
      <c r="B11" s="83" t="s">
        <v>255</v>
      </c>
      <c r="C11" s="135" t="s">
        <v>398</v>
      </c>
      <c r="E11" s="85"/>
    </row>
    <row r="12" spans="2:5" x14ac:dyDescent="0.25">
      <c r="B12" s="83" t="s">
        <v>256</v>
      </c>
      <c r="C12" s="82" t="s">
        <v>291</v>
      </c>
      <c r="D12" s="84" t="s">
        <v>292</v>
      </c>
      <c r="E12" s="85"/>
    </row>
    <row r="13" spans="2:5" x14ac:dyDescent="0.25">
      <c r="B13" s="83" t="s">
        <v>293</v>
      </c>
      <c r="D13" s="102">
        <v>0</v>
      </c>
      <c r="E13" s="85"/>
    </row>
    <row r="14" spans="2:5" s="98" customFormat="1" ht="28.5" x14ac:dyDescent="0.2">
      <c r="B14" s="87" t="s">
        <v>237</v>
      </c>
      <c r="C14" s="88" t="s">
        <v>330</v>
      </c>
      <c r="D14" s="88" t="s">
        <v>434</v>
      </c>
      <c r="E14" s="89"/>
    </row>
    <row r="15" spans="2:5" x14ac:dyDescent="0.25">
      <c r="B15" s="90">
        <v>3</v>
      </c>
      <c r="C15" s="91" t="s">
        <v>294</v>
      </c>
      <c r="D15" s="92" t="s">
        <v>295</v>
      </c>
      <c r="E15" s="85"/>
    </row>
    <row r="16" spans="2:5" x14ac:dyDescent="0.25">
      <c r="B16" s="100">
        <v>3</v>
      </c>
      <c r="C16" s="91" t="s">
        <v>388</v>
      </c>
      <c r="D16" s="92" t="s">
        <v>296</v>
      </c>
      <c r="E16" s="85"/>
    </row>
    <row r="17" spans="2:5" x14ac:dyDescent="0.25">
      <c r="B17" s="90">
        <v>3</v>
      </c>
      <c r="C17" s="91" t="s">
        <v>388</v>
      </c>
      <c r="D17" s="82" t="s">
        <v>297</v>
      </c>
      <c r="E17" s="85"/>
    </row>
    <row r="18" spans="2:5" x14ac:dyDescent="0.25">
      <c r="B18" s="100">
        <v>3</v>
      </c>
      <c r="C18" s="91" t="s">
        <v>388</v>
      </c>
      <c r="D18" s="82" t="s">
        <v>298</v>
      </c>
      <c r="E18" s="85"/>
    </row>
    <row r="19" spans="2:5" x14ac:dyDescent="0.25">
      <c r="B19" s="100">
        <v>3</v>
      </c>
      <c r="C19" s="91" t="s">
        <v>388</v>
      </c>
      <c r="D19" s="82" t="s">
        <v>419</v>
      </c>
      <c r="E19" s="85"/>
    </row>
    <row r="20" spans="2:5" ht="15.75" thickBot="1" x14ac:dyDescent="0.3">
      <c r="B20" s="93" t="str">
        <f xml:space="preserve"> "= " &amp; SUM(B15:B19) &amp; " cr"</f>
        <v>= 15 cr</v>
      </c>
      <c r="C20" s="94" t="str">
        <f xml:space="preserve"> "= " &amp; 15 &amp; " cr"</f>
        <v>= 15 cr</v>
      </c>
      <c r="D20" s="95"/>
      <c r="E20" s="96"/>
    </row>
    <row r="21" spans="2:5" ht="15.75" thickBot="1" x14ac:dyDescent="0.3">
      <c r="B21" s="101"/>
    </row>
    <row r="22" spans="2:5" ht="21" thickBot="1" x14ac:dyDescent="0.35">
      <c r="B22" s="193" t="s">
        <v>332</v>
      </c>
      <c r="C22" s="194"/>
      <c r="D22" s="194"/>
      <c r="E22" s="195"/>
    </row>
    <row r="23" spans="2:5" x14ac:dyDescent="0.25">
      <c r="B23" s="83" t="s">
        <v>255</v>
      </c>
      <c r="C23" s="135" t="s">
        <v>397</v>
      </c>
      <c r="E23" s="85"/>
    </row>
    <row r="24" spans="2:5" x14ac:dyDescent="0.25">
      <c r="B24" s="83" t="s">
        <v>256</v>
      </c>
      <c r="C24" s="82" t="s">
        <v>299</v>
      </c>
      <c r="D24" s="136" t="s">
        <v>300</v>
      </c>
      <c r="E24" s="85"/>
    </row>
    <row r="25" spans="2:5" x14ac:dyDescent="0.25">
      <c r="B25" s="83" t="s">
        <v>293</v>
      </c>
      <c r="D25" s="102">
        <v>0</v>
      </c>
      <c r="E25" s="85"/>
    </row>
    <row r="26" spans="2:5" ht="28.5" x14ac:dyDescent="0.25">
      <c r="B26" s="87" t="s">
        <v>237</v>
      </c>
      <c r="C26" s="88" t="s">
        <v>330</v>
      </c>
      <c r="D26" s="88" t="s">
        <v>434</v>
      </c>
      <c r="E26" s="89"/>
    </row>
    <row r="27" spans="2:5" x14ac:dyDescent="0.25">
      <c r="B27" s="90">
        <v>3</v>
      </c>
      <c r="C27" s="91" t="s">
        <v>301</v>
      </c>
      <c r="D27" s="92" t="s">
        <v>302</v>
      </c>
      <c r="E27" s="85"/>
    </row>
    <row r="28" spans="2:5" x14ac:dyDescent="0.25">
      <c r="B28" s="100">
        <v>3</v>
      </c>
      <c r="C28" s="91" t="s">
        <v>303</v>
      </c>
      <c r="D28" s="82" t="s">
        <v>224</v>
      </c>
      <c r="E28" s="85"/>
    </row>
    <row r="29" spans="2:5" x14ac:dyDescent="0.25">
      <c r="B29" s="90">
        <v>3</v>
      </c>
      <c r="C29" s="91" t="s">
        <v>304</v>
      </c>
      <c r="D29" s="82" t="s">
        <v>347</v>
      </c>
      <c r="E29" s="85"/>
    </row>
    <row r="30" spans="2:5" x14ac:dyDescent="0.25">
      <c r="B30" s="100">
        <v>3</v>
      </c>
      <c r="C30" s="91" t="s">
        <v>388</v>
      </c>
      <c r="D30" s="92" t="s">
        <v>305</v>
      </c>
      <c r="E30" s="85"/>
    </row>
    <row r="31" spans="2:5" x14ac:dyDescent="0.25">
      <c r="B31" s="100">
        <v>3</v>
      </c>
      <c r="C31" s="91" t="s">
        <v>266</v>
      </c>
      <c r="D31" s="82" t="s">
        <v>306</v>
      </c>
      <c r="E31" s="85"/>
    </row>
    <row r="32" spans="2:5" ht="15.75" thickBot="1" x14ac:dyDescent="0.3">
      <c r="B32" s="93" t="str">
        <f xml:space="preserve"> "= " &amp; SUM(B27:B31) &amp; " cr"</f>
        <v>= 15 cr</v>
      </c>
      <c r="C32" s="94" t="str">
        <f xml:space="preserve"> "= " &amp; 15 &amp; " cr"</f>
        <v>= 15 cr</v>
      </c>
      <c r="D32" s="95"/>
      <c r="E32" s="96"/>
    </row>
    <row r="33" spans="2:5" ht="15.75" thickBot="1" x14ac:dyDescent="0.3"/>
    <row r="34" spans="2:5" ht="21" thickBot="1" x14ac:dyDescent="0.35">
      <c r="B34" s="193" t="s">
        <v>288</v>
      </c>
      <c r="C34" s="194"/>
      <c r="D34" s="194"/>
      <c r="E34" s="195"/>
    </row>
    <row r="35" spans="2:5" x14ac:dyDescent="0.25">
      <c r="B35" s="83" t="s">
        <v>255</v>
      </c>
      <c r="C35" s="135" t="s">
        <v>410</v>
      </c>
      <c r="E35" s="85"/>
    </row>
    <row r="36" spans="2:5" x14ac:dyDescent="0.25">
      <c r="B36" s="83" t="s">
        <v>256</v>
      </c>
      <c r="C36" s="82" t="s">
        <v>307</v>
      </c>
      <c r="D36" s="137" t="s">
        <v>331</v>
      </c>
      <c r="E36" s="85"/>
    </row>
    <row r="37" spans="2:5" x14ac:dyDescent="0.25">
      <c r="B37" s="83" t="s">
        <v>293</v>
      </c>
      <c r="D37" s="102">
        <v>0</v>
      </c>
      <c r="E37" s="85"/>
    </row>
    <row r="38" spans="2:5" ht="28.5" x14ac:dyDescent="0.25">
      <c r="B38" s="87" t="s">
        <v>237</v>
      </c>
      <c r="C38" s="88" t="s">
        <v>330</v>
      </c>
      <c r="D38" s="88" t="s">
        <v>434</v>
      </c>
      <c r="E38" s="89"/>
    </row>
    <row r="39" spans="2:5" x14ac:dyDescent="0.25">
      <c r="B39" s="100">
        <v>3</v>
      </c>
      <c r="C39" s="91" t="s">
        <v>304</v>
      </c>
      <c r="D39" s="92" t="s">
        <v>350</v>
      </c>
      <c r="E39" s="85"/>
    </row>
    <row r="40" spans="2:5" x14ac:dyDescent="0.25">
      <c r="B40" s="90">
        <v>3</v>
      </c>
      <c r="C40" s="91" t="s">
        <v>348</v>
      </c>
      <c r="D40" s="92" t="s">
        <v>416</v>
      </c>
      <c r="E40" s="85"/>
    </row>
    <row r="41" spans="2:5" x14ac:dyDescent="0.25">
      <c r="B41" s="90">
        <v>3</v>
      </c>
      <c r="C41" s="91" t="s">
        <v>349</v>
      </c>
      <c r="D41" s="92" t="s">
        <v>417</v>
      </c>
      <c r="E41" s="85"/>
    </row>
    <row r="42" spans="2:5" x14ac:dyDescent="0.25">
      <c r="B42" s="90">
        <v>3</v>
      </c>
      <c r="C42" s="91" t="s">
        <v>388</v>
      </c>
      <c r="D42" s="92" t="s">
        <v>351</v>
      </c>
      <c r="E42" s="85"/>
    </row>
    <row r="43" spans="2:5" x14ac:dyDescent="0.25">
      <c r="B43" s="100">
        <v>3</v>
      </c>
      <c r="C43" s="91" t="s">
        <v>388</v>
      </c>
      <c r="D43" s="82" t="s">
        <v>308</v>
      </c>
      <c r="E43" s="85"/>
    </row>
    <row r="44" spans="2:5" x14ac:dyDescent="0.25">
      <c r="B44" s="93" t="str">
        <f xml:space="preserve"> "= " &amp; SUM(B39:B43) &amp; " cr"</f>
        <v>= 15 cr</v>
      </c>
      <c r="C44" s="94" t="str">
        <f xml:space="preserve"> "= " &amp; 15 &amp; " cr"</f>
        <v>= 15 cr</v>
      </c>
      <c r="D44" s="95"/>
      <c r="E44" s="96"/>
    </row>
    <row r="46" spans="2:5" ht="21" thickBot="1" x14ac:dyDescent="0.35">
      <c r="B46" s="193" t="s">
        <v>289</v>
      </c>
      <c r="C46" s="194"/>
      <c r="D46" s="194"/>
      <c r="E46" s="195"/>
    </row>
    <row r="47" spans="2:5" x14ac:dyDescent="0.25">
      <c r="B47" s="83" t="s">
        <v>255</v>
      </c>
      <c r="C47" s="84" t="s">
        <v>309</v>
      </c>
      <c r="E47" s="85"/>
    </row>
    <row r="48" spans="2:5" x14ac:dyDescent="0.25">
      <c r="B48" s="83" t="s">
        <v>256</v>
      </c>
      <c r="C48" s="82" t="s">
        <v>310</v>
      </c>
      <c r="D48" s="84" t="s">
        <v>311</v>
      </c>
      <c r="E48" s="85"/>
    </row>
    <row r="49" spans="2:7" x14ac:dyDescent="0.25">
      <c r="B49" s="83" t="s">
        <v>293</v>
      </c>
      <c r="D49" s="102">
        <v>0</v>
      </c>
      <c r="E49" s="85"/>
    </row>
    <row r="50" spans="2:7" ht="28.5" x14ac:dyDescent="0.25">
      <c r="B50" s="87" t="s">
        <v>237</v>
      </c>
      <c r="C50" s="88" t="s">
        <v>330</v>
      </c>
      <c r="D50" s="88" t="s">
        <v>434</v>
      </c>
      <c r="E50" s="89"/>
    </row>
    <row r="51" spans="2:7" x14ac:dyDescent="0.25">
      <c r="B51" s="90">
        <v>3</v>
      </c>
      <c r="C51" s="101" t="s">
        <v>266</v>
      </c>
      <c r="D51" s="103" t="s">
        <v>313</v>
      </c>
      <c r="E51" s="85"/>
    </row>
    <row r="52" spans="2:7" x14ac:dyDescent="0.25">
      <c r="B52" s="100">
        <v>3</v>
      </c>
      <c r="C52" s="91" t="s">
        <v>388</v>
      </c>
      <c r="D52" s="82" t="s">
        <v>312</v>
      </c>
      <c r="E52" s="85"/>
      <c r="G52" s="103"/>
    </row>
    <row r="53" spans="2:7" x14ac:dyDescent="0.25">
      <c r="B53" s="90">
        <v>3</v>
      </c>
      <c r="C53" s="91" t="s">
        <v>388</v>
      </c>
      <c r="D53" s="86" t="s">
        <v>314</v>
      </c>
      <c r="E53" s="85"/>
    </row>
    <row r="54" spans="2:7" x14ac:dyDescent="0.25">
      <c r="B54" s="100">
        <v>3</v>
      </c>
      <c r="C54" s="91" t="s">
        <v>388</v>
      </c>
      <c r="D54" s="104" t="s">
        <v>315</v>
      </c>
      <c r="E54" s="85"/>
    </row>
    <row r="55" spans="2:7" x14ac:dyDescent="0.25">
      <c r="B55" s="100">
        <v>3</v>
      </c>
      <c r="C55" s="91" t="s">
        <v>352</v>
      </c>
      <c r="D55" s="104" t="s">
        <v>315</v>
      </c>
      <c r="E55" s="85"/>
    </row>
    <row r="56" spans="2:7" x14ac:dyDescent="0.25">
      <c r="B56" s="100">
        <v>3</v>
      </c>
      <c r="C56" s="91" t="s">
        <v>352</v>
      </c>
      <c r="D56" s="104" t="s">
        <v>315</v>
      </c>
      <c r="E56" s="85"/>
    </row>
    <row r="57" spans="2:7" ht="15.75" thickBot="1" x14ac:dyDescent="0.3">
      <c r="B57" s="93" t="str">
        <f xml:space="preserve"> "= " &amp; SUM(B51:B56) &amp; " cr"</f>
        <v>= 18 cr</v>
      </c>
      <c r="C57" s="94" t="str">
        <f xml:space="preserve"> "= " &amp; 18 &amp; " cr"</f>
        <v>= 18 cr</v>
      </c>
      <c r="D57" s="95"/>
      <c r="E57" s="96"/>
    </row>
    <row r="58" spans="2:7" ht="15.75" thickBot="1" x14ac:dyDescent="0.3"/>
    <row r="59" spans="2:7" ht="21" thickBot="1" x14ac:dyDescent="0.35">
      <c r="B59" s="193" t="s">
        <v>290</v>
      </c>
      <c r="C59" s="194"/>
      <c r="D59" s="194"/>
      <c r="E59" s="195"/>
    </row>
    <row r="60" spans="2:7" x14ac:dyDescent="0.25">
      <c r="B60" s="83" t="s">
        <v>255</v>
      </c>
      <c r="C60" s="84" t="s">
        <v>316</v>
      </c>
      <c r="E60" s="85"/>
    </row>
    <row r="61" spans="2:7" x14ac:dyDescent="0.25">
      <c r="B61" s="83" t="s">
        <v>256</v>
      </c>
      <c r="C61" s="82" t="s">
        <v>317</v>
      </c>
      <c r="D61" s="84" t="s">
        <v>318</v>
      </c>
      <c r="E61" s="85"/>
    </row>
    <row r="62" spans="2:7" x14ac:dyDescent="0.25">
      <c r="B62" s="83" t="s">
        <v>293</v>
      </c>
      <c r="D62" s="102">
        <v>0</v>
      </c>
      <c r="E62" s="85"/>
    </row>
    <row r="63" spans="2:7" ht="28.5" x14ac:dyDescent="0.25">
      <c r="B63" s="87" t="s">
        <v>237</v>
      </c>
      <c r="C63" s="88" t="s">
        <v>330</v>
      </c>
      <c r="D63" s="88" t="s">
        <v>434</v>
      </c>
      <c r="E63" s="89"/>
    </row>
    <row r="64" spans="2:7" x14ac:dyDescent="0.25">
      <c r="B64" s="90">
        <v>3</v>
      </c>
      <c r="C64" s="101" t="s">
        <v>319</v>
      </c>
      <c r="D64" s="82" t="s">
        <v>320</v>
      </c>
      <c r="E64" s="85"/>
    </row>
    <row r="65" spans="2:5" x14ac:dyDescent="0.25">
      <c r="B65" s="100">
        <v>3</v>
      </c>
      <c r="C65" s="101" t="s">
        <v>319</v>
      </c>
      <c r="D65" s="82" t="s">
        <v>321</v>
      </c>
      <c r="E65" s="85"/>
    </row>
    <row r="66" spans="2:5" x14ac:dyDescent="0.25">
      <c r="B66" s="90">
        <v>3</v>
      </c>
      <c r="C66" s="101" t="s">
        <v>319</v>
      </c>
      <c r="D66" s="86" t="s">
        <v>322</v>
      </c>
      <c r="E66" s="85"/>
    </row>
    <row r="67" spans="2:5" x14ac:dyDescent="0.25">
      <c r="B67" s="100">
        <v>6</v>
      </c>
      <c r="C67" s="91" t="s">
        <v>387</v>
      </c>
      <c r="D67" s="104" t="s">
        <v>323</v>
      </c>
      <c r="E67" s="85"/>
    </row>
    <row r="68" spans="2:5" x14ac:dyDescent="0.25">
      <c r="B68" s="100" t="s">
        <v>270</v>
      </c>
      <c r="C68" s="91" t="s">
        <v>270</v>
      </c>
      <c r="D68" s="104" t="s">
        <v>324</v>
      </c>
      <c r="E68" s="85"/>
    </row>
    <row r="69" spans="2:5" ht="15.75" thickBot="1" x14ac:dyDescent="0.3">
      <c r="B69" s="93" t="str">
        <f xml:space="preserve"> "= " &amp; SUM(B64:B68) &amp; " cr"</f>
        <v>= 15 cr</v>
      </c>
      <c r="C69" s="94" t="str">
        <f xml:space="preserve"> "= " &amp; 15 &amp; " cr"</f>
        <v>= 15 cr</v>
      </c>
      <c r="D69" s="95"/>
      <c r="E69" s="96"/>
    </row>
    <row r="71" spans="2:5" x14ac:dyDescent="0.25">
      <c r="B71" s="84" t="s">
        <v>439</v>
      </c>
    </row>
  </sheetData>
  <mergeCells count="18">
    <mergeCell ref="B6:C6"/>
    <mergeCell ref="B7:C7"/>
    <mergeCell ref="B8:C8"/>
    <mergeCell ref="D6:E6"/>
    <mergeCell ref="D7:E7"/>
    <mergeCell ref="D8:E8"/>
    <mergeCell ref="B2:E2"/>
    <mergeCell ref="D3:E3"/>
    <mergeCell ref="B3:C3"/>
    <mergeCell ref="B4:C4"/>
    <mergeCell ref="B5:C5"/>
    <mergeCell ref="D4:E4"/>
    <mergeCell ref="D5:E5"/>
    <mergeCell ref="B59:E59"/>
    <mergeCell ref="B10:E10"/>
    <mergeCell ref="B34:E34"/>
    <mergeCell ref="B46:E46"/>
    <mergeCell ref="B22:E22"/>
  </mergeCells>
  <phoneticPr fontId="39" type="noConversion"/>
  <hyperlinks>
    <hyperlink ref="D12" r:id="rId1" display="mailto:heng.ban@pitt.edu" xr:uid="{00000000-0004-0000-0500-000001000000}"/>
    <hyperlink ref="D48" r:id="rId2" display="mailto:david.sanchez@pitt.edu" xr:uid="{00000000-0004-0000-0500-000002000000}"/>
    <hyperlink ref="C47" r:id="rId3" xr:uid="{00000000-0004-0000-0500-000003000000}"/>
    <hyperlink ref="D61" r:id="rId4" display="mailto:international@engr.pitt.edu" xr:uid="{00000000-0004-0000-0500-000006000000}"/>
    <hyperlink ref="C60" r:id="rId5" xr:uid="{00000000-0004-0000-0500-000007000000}"/>
    <hyperlink ref="D36" r:id="rId6" display="mailto:wclark@pitt.edu" xr:uid="{00000000-0004-0000-0500-00000B000000}"/>
    <hyperlink ref="D24" r:id="rId7" xr:uid="{00000000-0004-0000-0500-00000D000000}"/>
    <hyperlink ref="C23" r:id="rId8" xr:uid="{886CA3A4-3904-4718-88D6-A485D885DC74}"/>
    <hyperlink ref="C11" r:id="rId9" xr:uid="{7847A5B0-4FAF-44D3-AF0F-386232F19364}"/>
    <hyperlink ref="C35" r:id="rId10" xr:uid="{D42ACDA0-5B83-4E09-907F-F99FBC23CA99}"/>
    <hyperlink ref="B71" r:id="rId11" xr:uid="{8B102766-7BF1-4623-A6C6-C3DABD342F73}"/>
  </hyperlinks>
  <printOptions horizontalCentered="1"/>
  <pageMargins left="0.7" right="0.7" top="0.75" bottom="0.75" header="0.3" footer="0.3"/>
  <pageSetup scale="35" orientation="portrait"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>
    <tabColor theme="6" tint="0.79998168889431442"/>
    <pageSetUpPr fitToPage="1"/>
  </sheetPr>
  <dimension ref="B1:E12"/>
  <sheetViews>
    <sheetView zoomScale="80" zoomScaleNormal="80" workbookViewId="0">
      <selection activeCell="B11" sqref="B11"/>
    </sheetView>
  </sheetViews>
  <sheetFormatPr defaultColWidth="48.140625" defaultRowHeight="98.25" customHeight="1" x14ac:dyDescent="0.2"/>
  <cols>
    <col min="1" max="1" width="2.28515625" style="76" customWidth="1"/>
    <col min="2" max="2" width="15.42578125" style="78" bestFit="1" customWidth="1"/>
    <col min="3" max="3" width="59.140625" style="79" customWidth="1"/>
    <col min="4" max="4" width="14.28515625" style="76" bestFit="1" customWidth="1"/>
    <col min="5" max="5" width="33.7109375" style="76" customWidth="1"/>
    <col min="6" max="16384" width="48.140625" style="76"/>
  </cols>
  <sheetData>
    <row r="1" spans="2:5" ht="9.75" customHeight="1" thickBot="1" x14ac:dyDescent="0.25"/>
    <row r="2" spans="2:5" s="77" customFormat="1" ht="50.25" customHeight="1" thickBot="1" x14ac:dyDescent="0.35">
      <c r="B2" s="116" t="s">
        <v>244</v>
      </c>
      <c r="C2" s="117" t="s">
        <v>236</v>
      </c>
      <c r="D2" s="117" t="s">
        <v>237</v>
      </c>
      <c r="E2" s="118" t="s">
        <v>238</v>
      </c>
    </row>
    <row r="3" spans="2:5" ht="57.75" customHeight="1" x14ac:dyDescent="0.2">
      <c r="B3" s="112" t="s">
        <v>245</v>
      </c>
      <c r="C3" s="113" t="s">
        <v>239</v>
      </c>
      <c r="D3" s="114">
        <v>3</v>
      </c>
      <c r="E3" s="115" t="s">
        <v>180</v>
      </c>
    </row>
    <row r="4" spans="2:5" ht="57.75" customHeight="1" x14ac:dyDescent="0.2">
      <c r="B4" s="80" t="s">
        <v>243</v>
      </c>
      <c r="C4" s="106" t="s">
        <v>246</v>
      </c>
      <c r="D4" s="107" t="s">
        <v>329</v>
      </c>
      <c r="E4" s="108" t="s">
        <v>429</v>
      </c>
    </row>
    <row r="5" spans="2:5" ht="57.75" customHeight="1" x14ac:dyDescent="0.2">
      <c r="B5" s="80" t="s">
        <v>422</v>
      </c>
      <c r="C5" s="106" t="s">
        <v>423</v>
      </c>
      <c r="D5" s="107">
        <v>3</v>
      </c>
      <c r="E5" s="108" t="s">
        <v>181</v>
      </c>
    </row>
    <row r="6" spans="2:5" ht="57.75" customHeight="1" x14ac:dyDescent="0.2">
      <c r="B6" s="80" t="s">
        <v>240</v>
      </c>
      <c r="C6" s="106" t="s">
        <v>241</v>
      </c>
      <c r="D6" s="107">
        <v>3</v>
      </c>
      <c r="E6" s="108" t="s">
        <v>181</v>
      </c>
    </row>
    <row r="7" spans="2:5" ht="57.75" customHeight="1" x14ac:dyDescent="0.2">
      <c r="B7" s="80" t="s">
        <v>424</v>
      </c>
      <c r="C7" s="106" t="s">
        <v>425</v>
      </c>
      <c r="D7" s="107">
        <v>3</v>
      </c>
      <c r="E7" s="108" t="s">
        <v>181</v>
      </c>
    </row>
    <row r="8" spans="2:5" ht="57.75" customHeight="1" x14ac:dyDescent="0.2">
      <c r="B8" s="80" t="s">
        <v>242</v>
      </c>
      <c r="C8" s="106" t="s">
        <v>382</v>
      </c>
      <c r="D8" s="107">
        <v>3</v>
      </c>
      <c r="E8" s="108" t="s">
        <v>181</v>
      </c>
    </row>
    <row r="9" spans="2:5" ht="57.75" customHeight="1" x14ac:dyDescent="0.2">
      <c r="B9" s="80" t="s">
        <v>426</v>
      </c>
      <c r="C9" s="106" t="s">
        <v>432</v>
      </c>
      <c r="D9" s="107">
        <v>1</v>
      </c>
      <c r="E9" s="108" t="s">
        <v>431</v>
      </c>
    </row>
    <row r="10" spans="2:5" ht="57.75" customHeight="1" thickBot="1" x14ac:dyDescent="0.25">
      <c r="B10" s="81" t="s">
        <v>427</v>
      </c>
      <c r="C10" s="109" t="s">
        <v>428</v>
      </c>
      <c r="D10" s="110" t="s">
        <v>329</v>
      </c>
      <c r="E10" s="111" t="s">
        <v>430</v>
      </c>
    </row>
    <row r="11" spans="2:5" s="15" customFormat="1" ht="33.75" customHeight="1" x14ac:dyDescent="0.2">
      <c r="B11" s="151" t="s">
        <v>435</v>
      </c>
      <c r="C11" s="150"/>
    </row>
    <row r="12" spans="2:5" ht="98.25" customHeight="1" x14ac:dyDescent="0.2">
      <c r="C12" s="150"/>
    </row>
  </sheetData>
  <hyperlinks>
    <hyperlink ref="B11" r:id="rId1" xr:uid="{EDC7056F-E42C-42C6-A404-69FD7EAE7E07}"/>
  </hyperlinks>
  <printOptions horizontalCentered="1"/>
  <pageMargins left="0.7" right="0.7" top="0.75" bottom="0.75" header="0.3" footer="0.3"/>
  <pageSetup scale="71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 codeName="Sheet2"/>
  <dimension ref="A1:V80"/>
  <sheetViews>
    <sheetView workbookViewId="0">
      <selection activeCell="F30" sqref="F30"/>
    </sheetView>
  </sheetViews>
  <sheetFormatPr defaultColWidth="8.85546875" defaultRowHeight="15" x14ac:dyDescent="0.2"/>
  <cols>
    <col min="1" max="1" width="10.7109375" style="1" customWidth="1"/>
    <col min="2" max="2" width="8.85546875" style="2"/>
    <col min="3" max="3" width="16.7109375" style="2" customWidth="1"/>
    <col min="4" max="4" width="10.7109375" style="2" customWidth="1"/>
    <col min="5" max="5" width="11.140625" style="2" customWidth="1"/>
    <col min="6" max="6" width="36.85546875" style="6" customWidth="1"/>
    <col min="7" max="8" width="10.85546875" style="6" customWidth="1"/>
    <col min="9" max="13" width="8.85546875" style="2"/>
    <col min="14" max="14" width="45.85546875" style="2" customWidth="1"/>
    <col min="15" max="16384" width="8.85546875" style="2"/>
  </cols>
  <sheetData>
    <row r="1" spans="1:22" ht="15.75" x14ac:dyDescent="0.25">
      <c r="A1" s="4" t="s">
        <v>95</v>
      </c>
      <c r="B1" s="1"/>
      <c r="D1" s="5"/>
      <c r="E1" s="1"/>
      <c r="G1" s="4" t="s">
        <v>152</v>
      </c>
      <c r="H1" s="5"/>
      <c r="I1" s="1"/>
      <c r="J1" s="5" t="s">
        <v>1</v>
      </c>
      <c r="K1" s="1"/>
      <c r="L1" s="4" t="s">
        <v>141</v>
      </c>
      <c r="M1" s="1"/>
      <c r="N1" s="1" t="s">
        <v>10</v>
      </c>
      <c r="O1" s="1"/>
      <c r="P1" s="1"/>
      <c r="Q1" s="1"/>
      <c r="R1" s="1"/>
      <c r="S1" s="1"/>
      <c r="T1" s="1"/>
      <c r="U1" s="1"/>
    </row>
    <row r="2" spans="1:22" ht="15.75" x14ac:dyDescent="0.25">
      <c r="A2" s="1" t="s">
        <v>149</v>
      </c>
      <c r="B2" s="1"/>
      <c r="C2" s="8" t="s">
        <v>120</v>
      </c>
      <c r="D2" s="5"/>
      <c r="E2" s="1"/>
      <c r="F2" s="4" t="s">
        <v>134</v>
      </c>
      <c r="G2" s="1" t="s">
        <v>149</v>
      </c>
      <c r="H2" s="7"/>
      <c r="I2" s="1"/>
      <c r="J2" s="7" t="s">
        <v>8</v>
      </c>
      <c r="K2" s="1"/>
      <c r="L2" s="7" t="s">
        <v>16</v>
      </c>
      <c r="M2" s="1"/>
      <c r="N2" s="1" t="s">
        <v>86</v>
      </c>
      <c r="O2" s="1"/>
      <c r="P2" s="1"/>
      <c r="Q2" s="1"/>
      <c r="R2" s="1"/>
      <c r="S2" s="1"/>
      <c r="T2" s="1"/>
      <c r="U2" s="1"/>
    </row>
    <row r="3" spans="1:22" x14ac:dyDescent="0.2">
      <c r="A3" s="1" t="s">
        <v>150</v>
      </c>
      <c r="B3" s="1"/>
      <c r="C3" s="1" t="s">
        <v>121</v>
      </c>
      <c r="D3" s="9"/>
      <c r="E3" s="1"/>
      <c r="F3" s="7" t="s">
        <v>69</v>
      </c>
      <c r="G3" s="1" t="s">
        <v>150</v>
      </c>
      <c r="H3" s="9"/>
      <c r="I3" s="1"/>
      <c r="J3" s="7" t="s">
        <v>9</v>
      </c>
      <c r="K3" s="1"/>
      <c r="L3" s="7" t="s">
        <v>23</v>
      </c>
      <c r="M3" s="1"/>
      <c r="N3" s="1" t="s">
        <v>11</v>
      </c>
      <c r="O3" s="1"/>
      <c r="P3" s="1"/>
      <c r="Q3" s="1"/>
      <c r="R3" s="1"/>
      <c r="S3" s="1"/>
      <c r="T3" s="1"/>
      <c r="U3" s="1"/>
    </row>
    <row r="4" spans="1:22" x14ac:dyDescent="0.2">
      <c r="A4" s="1" t="s">
        <v>151</v>
      </c>
      <c r="B4" s="1"/>
      <c r="C4" s="1" t="s">
        <v>122</v>
      </c>
      <c r="D4" s="9"/>
      <c r="E4" s="1"/>
      <c r="F4" s="7" t="s">
        <v>70</v>
      </c>
      <c r="G4" s="1" t="s">
        <v>151</v>
      </c>
      <c r="H4" s="9"/>
      <c r="I4" s="1"/>
      <c r="J4" s="7" t="s">
        <v>2</v>
      </c>
      <c r="K4" s="1"/>
      <c r="L4" s="7" t="s">
        <v>17</v>
      </c>
      <c r="M4" s="1"/>
      <c r="N4" s="1" t="s">
        <v>12</v>
      </c>
      <c r="O4" s="1"/>
      <c r="P4" s="1"/>
      <c r="Q4" s="1"/>
      <c r="R4" s="1"/>
      <c r="S4" s="1"/>
      <c r="T4" s="1"/>
      <c r="U4" s="1"/>
    </row>
    <row r="5" spans="1:22" x14ac:dyDescent="0.2">
      <c r="A5" s="7" t="s">
        <v>0</v>
      </c>
      <c r="B5" s="1"/>
      <c r="C5" s="1" t="s">
        <v>123</v>
      </c>
      <c r="D5" s="7"/>
      <c r="E5" s="1"/>
      <c r="F5" s="7" t="s">
        <v>71</v>
      </c>
      <c r="G5" s="7" t="s">
        <v>16</v>
      </c>
      <c r="H5" s="5"/>
      <c r="I5" s="1"/>
      <c r="J5" s="7" t="s">
        <v>4</v>
      </c>
      <c r="K5" s="1"/>
      <c r="L5" s="7" t="s">
        <v>18</v>
      </c>
      <c r="M5" s="1"/>
      <c r="N5" s="1" t="s">
        <v>13</v>
      </c>
      <c r="O5" s="1"/>
      <c r="P5" s="1"/>
      <c r="Q5" s="1"/>
      <c r="R5" s="1"/>
      <c r="S5" s="1"/>
      <c r="T5" s="1"/>
      <c r="U5" s="1"/>
    </row>
    <row r="6" spans="1:22" x14ac:dyDescent="0.2">
      <c r="A6" s="7" t="s">
        <v>22</v>
      </c>
      <c r="B6" s="1"/>
      <c r="E6" s="1"/>
      <c r="F6" s="7" t="s">
        <v>72</v>
      </c>
      <c r="G6" s="7" t="s">
        <v>23</v>
      </c>
      <c r="H6" s="5"/>
      <c r="I6" s="1"/>
      <c r="J6" s="7" t="s">
        <v>3</v>
      </c>
      <c r="K6" s="1"/>
      <c r="L6" s="7" t="s">
        <v>24</v>
      </c>
      <c r="M6" s="1"/>
      <c r="N6" s="1" t="s">
        <v>14</v>
      </c>
      <c r="O6" s="1"/>
      <c r="P6" s="1"/>
      <c r="Q6" s="1"/>
      <c r="R6" s="1"/>
      <c r="S6" s="1"/>
      <c r="T6" s="1"/>
      <c r="U6" s="1"/>
    </row>
    <row r="7" spans="1:22" x14ac:dyDescent="0.2">
      <c r="A7" s="7" t="s">
        <v>16</v>
      </c>
      <c r="B7" s="1"/>
      <c r="D7" s="5"/>
      <c r="E7" s="1"/>
      <c r="F7" s="1" t="s">
        <v>73</v>
      </c>
      <c r="G7" s="7" t="s">
        <v>17</v>
      </c>
      <c r="H7" s="7"/>
      <c r="I7" s="1"/>
      <c r="J7" s="7" t="s">
        <v>5</v>
      </c>
      <c r="K7" s="1"/>
      <c r="L7" s="7" t="s">
        <v>19</v>
      </c>
      <c r="M7" s="1"/>
      <c r="N7" s="1" t="s">
        <v>15</v>
      </c>
      <c r="O7" s="1"/>
      <c r="P7" s="1"/>
      <c r="Q7" s="1"/>
      <c r="R7" s="1"/>
      <c r="S7" s="1"/>
      <c r="T7" s="1"/>
      <c r="U7" s="1"/>
    </row>
    <row r="8" spans="1:22" ht="15.75" x14ac:dyDescent="0.25">
      <c r="A8" s="7" t="s">
        <v>23</v>
      </c>
      <c r="B8" s="1"/>
      <c r="C8" s="8" t="s">
        <v>124</v>
      </c>
      <c r="D8" s="7"/>
      <c r="E8" s="1"/>
      <c r="G8" s="7" t="s">
        <v>18</v>
      </c>
      <c r="H8" s="7"/>
      <c r="I8" s="1"/>
      <c r="J8" s="7" t="s">
        <v>6</v>
      </c>
      <c r="K8" s="1"/>
      <c r="L8" s="7" t="s">
        <v>20</v>
      </c>
      <c r="M8" s="1"/>
      <c r="N8" s="1" t="s">
        <v>28</v>
      </c>
      <c r="O8" s="1"/>
      <c r="P8" s="1"/>
      <c r="Q8" s="1"/>
      <c r="R8" s="1"/>
      <c r="S8" s="1"/>
      <c r="T8" s="1"/>
      <c r="U8" s="1"/>
    </row>
    <row r="9" spans="1:22" x14ac:dyDescent="0.2">
      <c r="A9" s="7" t="s">
        <v>17</v>
      </c>
      <c r="B9" s="1"/>
      <c r="C9" s="1" t="s">
        <v>125</v>
      </c>
      <c r="D9" s="9"/>
      <c r="E9" s="1"/>
      <c r="G9" s="7" t="s">
        <v>24</v>
      </c>
      <c r="H9" s="7"/>
      <c r="I9" s="1"/>
      <c r="J9" s="7" t="s">
        <v>7</v>
      </c>
      <c r="K9" s="1"/>
      <c r="L9" s="7" t="s">
        <v>25</v>
      </c>
      <c r="M9" s="1"/>
      <c r="N9" s="1" t="s">
        <v>26</v>
      </c>
      <c r="O9" s="1"/>
      <c r="P9" s="1"/>
      <c r="Q9" s="1"/>
      <c r="R9" s="1"/>
      <c r="S9" s="1"/>
      <c r="T9" s="1"/>
      <c r="U9" s="1"/>
    </row>
    <row r="10" spans="1:22" ht="15.75" x14ac:dyDescent="0.25">
      <c r="A10" s="7" t="s">
        <v>18</v>
      </c>
      <c r="B10" s="1"/>
      <c r="C10" s="1" t="s">
        <v>126</v>
      </c>
      <c r="D10" s="9"/>
      <c r="E10" s="1"/>
      <c r="F10" s="8" t="s">
        <v>135</v>
      </c>
      <c r="G10" s="7" t="s">
        <v>19</v>
      </c>
      <c r="H10" s="7"/>
      <c r="I10" s="1"/>
      <c r="K10" s="1"/>
      <c r="L10" s="7" t="s">
        <v>21</v>
      </c>
      <c r="M10" s="1"/>
      <c r="O10" s="1"/>
      <c r="P10" s="1"/>
      <c r="Q10" s="1"/>
      <c r="R10" s="1"/>
      <c r="S10" s="1"/>
      <c r="T10" s="1"/>
      <c r="U10" s="1"/>
    </row>
    <row r="11" spans="1:22" x14ac:dyDescent="0.2">
      <c r="A11" s="7" t="s">
        <v>24</v>
      </c>
      <c r="B11" s="1"/>
      <c r="E11" s="1"/>
      <c r="F11" s="1" t="s">
        <v>74</v>
      </c>
      <c r="G11" s="7" t="s">
        <v>20</v>
      </c>
      <c r="H11" s="7"/>
      <c r="I11" s="1"/>
      <c r="K11" s="1"/>
      <c r="L11" s="7" t="s">
        <v>29</v>
      </c>
      <c r="M11" s="1"/>
      <c r="N11" s="1" t="s">
        <v>92</v>
      </c>
      <c r="O11" s="1"/>
      <c r="P11" s="1"/>
      <c r="Q11" s="1"/>
      <c r="R11" s="1"/>
      <c r="S11" s="1"/>
      <c r="T11" s="1"/>
      <c r="U11" s="1"/>
    </row>
    <row r="12" spans="1:22" x14ac:dyDescent="0.2">
      <c r="A12" s="7" t="s">
        <v>19</v>
      </c>
      <c r="B12" s="1"/>
      <c r="D12" s="5"/>
      <c r="E12" s="1"/>
      <c r="F12" s="1" t="s">
        <v>76</v>
      </c>
      <c r="G12" s="7" t="s">
        <v>25</v>
      </c>
      <c r="H12" s="1"/>
      <c r="I12" s="1"/>
      <c r="K12" s="1"/>
      <c r="L12" s="7" t="s">
        <v>30</v>
      </c>
      <c r="M12" s="1"/>
      <c r="N12" s="3" t="s">
        <v>93</v>
      </c>
      <c r="O12" s="1"/>
      <c r="P12" s="1"/>
      <c r="Q12" s="1"/>
      <c r="R12" s="1"/>
      <c r="S12" s="1"/>
      <c r="T12" s="1"/>
      <c r="U12" s="1"/>
      <c r="V12" s="1"/>
    </row>
    <row r="13" spans="1:22" ht="15.75" x14ac:dyDescent="0.25">
      <c r="A13" s="7" t="s">
        <v>20</v>
      </c>
      <c r="B13" s="1"/>
      <c r="C13" s="8" t="s">
        <v>127</v>
      </c>
      <c r="D13" s="7"/>
      <c r="E13" s="1"/>
      <c r="F13" s="1" t="s">
        <v>75</v>
      </c>
      <c r="G13" s="7" t="s">
        <v>21</v>
      </c>
      <c r="I13" s="1"/>
      <c r="K13" s="1"/>
      <c r="L13" s="7" t="s">
        <v>31</v>
      </c>
      <c r="M13" s="1"/>
      <c r="N13" s="3" t="s">
        <v>94</v>
      </c>
      <c r="O13" s="1"/>
      <c r="P13" s="1"/>
      <c r="Q13" s="1"/>
      <c r="R13" s="1"/>
      <c r="S13" s="1"/>
      <c r="T13" s="1"/>
      <c r="U13" s="1"/>
    </row>
    <row r="14" spans="1:22" x14ac:dyDescent="0.2">
      <c r="A14" s="7" t="s">
        <v>25</v>
      </c>
      <c r="B14" s="1"/>
      <c r="C14" s="1" t="s">
        <v>55</v>
      </c>
      <c r="D14" s="9"/>
      <c r="E14" s="1"/>
      <c r="G14" s="7" t="s">
        <v>29</v>
      </c>
      <c r="H14" s="5"/>
      <c r="I14" s="1"/>
      <c r="K14" s="1"/>
      <c r="L14" s="7" t="s">
        <v>32</v>
      </c>
      <c r="M14" s="1"/>
      <c r="N14" s="3" t="s">
        <v>27</v>
      </c>
      <c r="O14" s="1"/>
      <c r="P14" s="1"/>
      <c r="Q14" s="1"/>
      <c r="R14" s="1"/>
      <c r="S14" s="1"/>
      <c r="T14" s="1"/>
      <c r="U14" s="1"/>
    </row>
    <row r="15" spans="1:22" x14ac:dyDescent="0.2">
      <c r="A15" s="7" t="s">
        <v>21</v>
      </c>
      <c r="B15" s="1"/>
      <c r="C15" s="1" t="s">
        <v>56</v>
      </c>
      <c r="D15" s="9"/>
      <c r="E15" s="1"/>
      <c r="G15" s="7" t="s">
        <v>30</v>
      </c>
      <c r="H15" s="7"/>
      <c r="I15" s="1"/>
      <c r="K15" s="1"/>
      <c r="L15" s="7" t="s">
        <v>33</v>
      </c>
      <c r="M15" s="1"/>
      <c r="N15" s="3" t="s">
        <v>54</v>
      </c>
      <c r="O15" s="1"/>
      <c r="P15" s="1"/>
      <c r="Q15" s="1"/>
      <c r="R15" s="1"/>
      <c r="S15" s="1"/>
      <c r="T15" s="1"/>
      <c r="U15" s="1"/>
    </row>
    <row r="16" spans="1:22" ht="15.75" x14ac:dyDescent="0.25">
      <c r="A16" s="7" t="s">
        <v>29</v>
      </c>
      <c r="B16" s="1"/>
      <c r="C16" s="1"/>
      <c r="D16" s="1"/>
      <c r="E16" s="1"/>
      <c r="F16" s="8" t="s">
        <v>136</v>
      </c>
      <c r="G16" s="7" t="s">
        <v>31</v>
      </c>
      <c r="H16" s="7"/>
      <c r="I16" s="1"/>
      <c r="J16" s="1"/>
      <c r="K16" s="1"/>
      <c r="L16" s="7" t="s">
        <v>34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">
      <c r="A17" s="7" t="s">
        <v>30</v>
      </c>
      <c r="B17" s="1"/>
      <c r="D17" s="5"/>
      <c r="E17" s="1"/>
      <c r="F17" s="1" t="s">
        <v>77</v>
      </c>
      <c r="G17" s="7" t="s">
        <v>32</v>
      </c>
      <c r="H17" s="7"/>
      <c r="I17" s="1"/>
      <c r="J17" s="1"/>
      <c r="K17" s="1"/>
      <c r="L17" s="7" t="s">
        <v>35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ht="15.75" x14ac:dyDescent="0.25">
      <c r="A18" s="7" t="s">
        <v>31</v>
      </c>
      <c r="B18" s="1"/>
      <c r="C18" s="8" t="s">
        <v>128</v>
      </c>
      <c r="D18" s="7"/>
      <c r="E18" s="1"/>
      <c r="F18" s="1" t="s">
        <v>80</v>
      </c>
      <c r="G18" s="7" t="s">
        <v>33</v>
      </c>
      <c r="H18" s="5"/>
      <c r="I18" s="1"/>
      <c r="J18" s="1"/>
      <c r="K18" s="1"/>
      <c r="L18" s="7" t="s">
        <v>36</v>
      </c>
      <c r="M18" s="1"/>
      <c r="N18" s="1" t="s">
        <v>142</v>
      </c>
      <c r="O18" s="1"/>
      <c r="P18" s="1"/>
      <c r="Q18" s="1"/>
      <c r="R18" s="1"/>
      <c r="S18" s="1"/>
      <c r="T18" s="1"/>
      <c r="U18" s="1"/>
    </row>
    <row r="19" spans="1:21" x14ac:dyDescent="0.2">
      <c r="A19" s="7" t="s">
        <v>32</v>
      </c>
      <c r="B19" s="1"/>
      <c r="C19" s="1" t="s">
        <v>57</v>
      </c>
      <c r="D19" s="9"/>
      <c r="E19" s="1"/>
      <c r="F19" s="1" t="s">
        <v>78</v>
      </c>
      <c r="G19" s="7" t="s">
        <v>34</v>
      </c>
      <c r="H19" s="5"/>
      <c r="I19" s="1"/>
      <c r="J19" s="1"/>
      <c r="K19" s="1"/>
      <c r="L19" s="7" t="s">
        <v>37</v>
      </c>
      <c r="M19" s="1"/>
      <c r="N19" s="1" t="s">
        <v>143</v>
      </c>
      <c r="O19" s="1"/>
      <c r="P19" s="1"/>
      <c r="Q19" s="1"/>
      <c r="R19" s="1"/>
      <c r="S19" s="1"/>
      <c r="T19" s="1"/>
      <c r="U19" s="1"/>
    </row>
    <row r="20" spans="1:21" x14ac:dyDescent="0.2">
      <c r="A20" s="7" t="s">
        <v>33</v>
      </c>
      <c r="B20" s="1"/>
      <c r="C20" s="1" t="s">
        <v>58</v>
      </c>
      <c r="D20" s="9"/>
      <c r="E20" s="1"/>
      <c r="F20" s="1" t="s">
        <v>79</v>
      </c>
      <c r="G20" s="7" t="s">
        <v>35</v>
      </c>
      <c r="H20" s="7"/>
      <c r="I20" s="1"/>
      <c r="J20" s="1"/>
      <c r="K20" s="1"/>
      <c r="L20" s="7" t="s">
        <v>38</v>
      </c>
      <c r="M20" s="1"/>
      <c r="N20" s="1" t="s">
        <v>144</v>
      </c>
      <c r="O20" s="1"/>
      <c r="P20" s="1"/>
      <c r="Q20" s="1"/>
      <c r="R20" s="1"/>
      <c r="S20" s="1"/>
      <c r="T20" s="1"/>
      <c r="U20" s="1"/>
    </row>
    <row r="21" spans="1:21" x14ac:dyDescent="0.2">
      <c r="A21" s="7" t="s">
        <v>34</v>
      </c>
      <c r="B21" s="1"/>
      <c r="C21" s="1"/>
      <c r="D21" s="1"/>
      <c r="E21" s="1"/>
      <c r="F21" s="1"/>
      <c r="G21" s="7" t="s">
        <v>36</v>
      </c>
      <c r="H21" s="9"/>
      <c r="I21" s="1"/>
      <c r="J21" s="1"/>
      <c r="K21" s="1"/>
      <c r="L21" s="7" t="s">
        <v>39</v>
      </c>
      <c r="M21" s="1"/>
      <c r="N21" s="1" t="s">
        <v>145</v>
      </c>
      <c r="O21" s="1"/>
      <c r="P21" s="1"/>
      <c r="Q21" s="1"/>
      <c r="R21" s="1"/>
      <c r="S21" s="1"/>
      <c r="T21" s="1"/>
      <c r="U21" s="1"/>
    </row>
    <row r="22" spans="1:21" x14ac:dyDescent="0.2">
      <c r="A22" s="7" t="s">
        <v>35</v>
      </c>
      <c r="B22" s="1"/>
      <c r="D22" s="5"/>
      <c r="E22" s="1"/>
      <c r="F22" s="5"/>
      <c r="G22" s="7" t="s">
        <v>37</v>
      </c>
      <c r="H22" s="9"/>
      <c r="I22" s="1"/>
      <c r="J22" s="1"/>
      <c r="K22" s="1"/>
      <c r="L22" s="7" t="s">
        <v>40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ht="15.75" x14ac:dyDescent="0.25">
      <c r="A23" s="7" t="s">
        <v>36</v>
      </c>
      <c r="B23" s="1"/>
      <c r="C23" s="8" t="s">
        <v>129</v>
      </c>
      <c r="D23" s="7"/>
      <c r="E23" s="1"/>
      <c r="G23" s="7" t="s">
        <v>38</v>
      </c>
      <c r="H23" s="9"/>
      <c r="I23" s="1"/>
      <c r="J23" s="1"/>
      <c r="K23" s="1"/>
      <c r="L23" s="7" t="s">
        <v>41</v>
      </c>
      <c r="M23" s="1"/>
      <c r="O23" s="1"/>
      <c r="P23" s="1"/>
      <c r="Q23" s="1"/>
      <c r="R23" s="1"/>
      <c r="S23" s="1"/>
      <c r="T23" s="1"/>
      <c r="U23" s="1"/>
    </row>
    <row r="24" spans="1:21" ht="15.75" x14ac:dyDescent="0.25">
      <c r="A24" s="7" t="s">
        <v>37</v>
      </c>
      <c r="B24" s="1"/>
      <c r="C24" s="1" t="s">
        <v>59</v>
      </c>
      <c r="D24" s="9"/>
      <c r="E24" s="1"/>
      <c r="F24" s="8" t="s">
        <v>137</v>
      </c>
      <c r="G24" s="7" t="s">
        <v>39</v>
      </c>
      <c r="I24" s="1"/>
      <c r="J24" s="1"/>
      <c r="K24" s="1"/>
      <c r="L24" s="7" t="s">
        <v>42</v>
      </c>
      <c r="M24" s="1"/>
      <c r="O24" s="1"/>
      <c r="P24" s="1"/>
      <c r="Q24" s="1"/>
      <c r="R24" s="1"/>
      <c r="S24" s="1"/>
      <c r="T24" s="1"/>
      <c r="U24" s="1"/>
    </row>
    <row r="25" spans="1:21" x14ac:dyDescent="0.2">
      <c r="A25" s="7" t="s">
        <v>38</v>
      </c>
      <c r="B25" s="1"/>
      <c r="C25" s="1" t="s">
        <v>60</v>
      </c>
      <c r="D25" s="10"/>
      <c r="E25" s="1"/>
      <c r="F25" s="1" t="s">
        <v>146</v>
      </c>
      <c r="G25" s="7" t="s">
        <v>40</v>
      </c>
      <c r="H25" s="5"/>
      <c r="I25" s="1"/>
      <c r="J25" s="1"/>
      <c r="K25" s="1"/>
      <c r="L25" s="7" t="s">
        <v>43</v>
      </c>
      <c r="M25" s="1"/>
      <c r="O25" s="1"/>
      <c r="P25" s="1"/>
      <c r="Q25" s="1"/>
      <c r="R25" s="1"/>
      <c r="S25" s="1"/>
      <c r="T25" s="1"/>
      <c r="U25" s="1"/>
    </row>
    <row r="26" spans="1:21" x14ac:dyDescent="0.2">
      <c r="A26" s="7" t="s">
        <v>39</v>
      </c>
      <c r="B26" s="1"/>
      <c r="C26" s="1" t="s">
        <v>61</v>
      </c>
      <c r="D26" s="10"/>
      <c r="E26" s="1"/>
      <c r="F26" s="1" t="s">
        <v>147</v>
      </c>
      <c r="G26" s="7" t="s">
        <v>41</v>
      </c>
      <c r="H26" s="7"/>
      <c r="I26" s="1"/>
      <c r="J26" s="1"/>
      <c r="K26" s="1"/>
      <c r="L26" s="7" t="s">
        <v>49</v>
      </c>
      <c r="M26" s="1"/>
      <c r="O26" s="1"/>
      <c r="P26" s="1"/>
      <c r="Q26" s="1"/>
      <c r="R26" s="1"/>
      <c r="S26" s="1"/>
      <c r="T26" s="1"/>
      <c r="U26" s="1"/>
    </row>
    <row r="27" spans="1:21" x14ac:dyDescent="0.2">
      <c r="A27" s="7" t="s">
        <v>40</v>
      </c>
      <c r="B27" s="1"/>
      <c r="C27" s="1" t="s">
        <v>62</v>
      </c>
      <c r="D27" s="9"/>
      <c r="E27" s="1"/>
      <c r="F27" s="1" t="s">
        <v>148</v>
      </c>
      <c r="G27" s="7" t="s">
        <v>42</v>
      </c>
      <c r="H27" s="9"/>
      <c r="I27" s="1"/>
      <c r="J27" s="1"/>
      <c r="K27" s="1"/>
      <c r="L27" s="7" t="s">
        <v>50</v>
      </c>
      <c r="M27" s="1"/>
      <c r="O27" s="1"/>
      <c r="P27" s="1"/>
      <c r="Q27" s="1"/>
      <c r="R27" s="1"/>
      <c r="S27" s="1"/>
      <c r="T27" s="1"/>
      <c r="U27" s="1"/>
    </row>
    <row r="28" spans="1:21" x14ac:dyDescent="0.2">
      <c r="A28" s="7" t="s">
        <v>41</v>
      </c>
      <c r="B28" s="1"/>
      <c r="C28" s="1" t="s">
        <v>63</v>
      </c>
      <c r="D28" s="9"/>
      <c r="E28" s="1"/>
      <c r="F28" s="5"/>
      <c r="G28" s="7" t="s">
        <v>43</v>
      </c>
      <c r="H28" s="9"/>
      <c r="I28" s="1"/>
      <c r="J28" s="3"/>
      <c r="K28" s="1"/>
      <c r="L28" s="7" t="s">
        <v>91</v>
      </c>
      <c r="M28" s="1"/>
      <c r="O28" s="1"/>
      <c r="P28" s="1"/>
      <c r="Q28" s="1"/>
      <c r="R28" s="1"/>
      <c r="S28" s="1"/>
      <c r="T28" s="1"/>
      <c r="U28" s="1"/>
    </row>
    <row r="29" spans="1:21" x14ac:dyDescent="0.2">
      <c r="A29" s="7" t="s">
        <v>42</v>
      </c>
      <c r="B29" s="1"/>
      <c r="E29" s="1"/>
      <c r="G29" s="7" t="s">
        <v>49</v>
      </c>
      <c r="H29" s="9"/>
      <c r="I29" s="1"/>
      <c r="J29" s="1"/>
      <c r="K29" s="1"/>
      <c r="L29" s="7" t="s">
        <v>52</v>
      </c>
      <c r="M29" s="1"/>
      <c r="O29" s="1"/>
      <c r="P29" s="1"/>
      <c r="Q29" s="1"/>
      <c r="R29" s="1"/>
      <c r="S29" s="1"/>
      <c r="T29" s="1"/>
      <c r="U29" s="1"/>
    </row>
    <row r="30" spans="1:21" ht="15.75" x14ac:dyDescent="0.25">
      <c r="A30" s="7" t="s">
        <v>43</v>
      </c>
      <c r="B30" s="1"/>
      <c r="D30" s="1"/>
      <c r="E30" s="1"/>
      <c r="F30" s="4" t="s">
        <v>138</v>
      </c>
      <c r="G30" s="7" t="s">
        <v>50</v>
      </c>
      <c r="H30" s="9"/>
      <c r="I30" s="1"/>
      <c r="J30" s="1"/>
      <c r="K30" s="1"/>
      <c r="L30" s="7" t="s">
        <v>53</v>
      </c>
      <c r="M30" s="1"/>
      <c r="O30" s="1"/>
      <c r="P30" s="1"/>
      <c r="Q30" s="1"/>
      <c r="R30" s="1"/>
      <c r="S30" s="1"/>
      <c r="T30" s="1"/>
      <c r="U30" s="1"/>
    </row>
    <row r="31" spans="1:21" ht="15.75" x14ac:dyDescent="0.25">
      <c r="A31" s="7" t="s">
        <v>49</v>
      </c>
      <c r="B31" s="1"/>
      <c r="C31" s="8" t="s">
        <v>130</v>
      </c>
      <c r="D31" s="7"/>
      <c r="E31" s="1"/>
      <c r="F31" s="1" t="s">
        <v>81</v>
      </c>
      <c r="G31" s="7" t="s">
        <v>91</v>
      </c>
      <c r="H31" s="5"/>
      <c r="I31" s="1"/>
      <c r="J31" s="1"/>
      <c r="K31" s="1"/>
      <c r="L31" s="7" t="s">
        <v>87</v>
      </c>
      <c r="M31" s="1"/>
      <c r="O31" s="1"/>
      <c r="P31" s="1"/>
      <c r="Q31" s="1"/>
      <c r="R31" s="1"/>
      <c r="S31" s="1"/>
      <c r="T31" s="1"/>
      <c r="U31" s="1"/>
    </row>
    <row r="32" spans="1:21" x14ac:dyDescent="0.2">
      <c r="A32" s="7" t="s">
        <v>50</v>
      </c>
      <c r="B32" s="1"/>
      <c r="C32" s="1" t="s">
        <v>64</v>
      </c>
      <c r="D32" s="9"/>
      <c r="E32" s="1"/>
      <c r="F32" s="1" t="s">
        <v>82</v>
      </c>
      <c r="G32" s="7" t="s">
        <v>52</v>
      </c>
      <c r="H32" s="5"/>
      <c r="I32" s="1"/>
      <c r="J32" s="1"/>
      <c r="K32" s="1"/>
      <c r="L32" s="7" t="s">
        <v>88</v>
      </c>
      <c r="M32" s="1"/>
      <c r="O32" s="1"/>
      <c r="P32" s="1"/>
      <c r="Q32" s="1"/>
      <c r="R32" s="1"/>
      <c r="S32" s="1"/>
      <c r="T32" s="1"/>
      <c r="U32" s="1"/>
    </row>
    <row r="33" spans="1:21" x14ac:dyDescent="0.2">
      <c r="A33" s="7" t="s">
        <v>91</v>
      </c>
      <c r="B33" s="1"/>
      <c r="C33" s="1" t="s">
        <v>65</v>
      </c>
      <c r="D33" s="9"/>
      <c r="E33" s="1"/>
      <c r="F33" s="1" t="s">
        <v>153</v>
      </c>
      <c r="G33" s="7" t="s">
        <v>53</v>
      </c>
      <c r="H33" s="5"/>
      <c r="I33" s="1"/>
      <c r="J33" s="1"/>
      <c r="K33" s="1"/>
      <c r="L33" s="7" t="s">
        <v>89</v>
      </c>
      <c r="M33" s="1"/>
      <c r="O33" s="1"/>
      <c r="P33" s="1"/>
      <c r="Q33" s="1"/>
      <c r="R33" s="1"/>
      <c r="S33" s="1"/>
      <c r="T33" s="1"/>
      <c r="U33" s="1"/>
    </row>
    <row r="34" spans="1:21" x14ac:dyDescent="0.2">
      <c r="A34" s="7" t="s">
        <v>52</v>
      </c>
      <c r="B34" s="1"/>
      <c r="C34" s="1" t="s">
        <v>66</v>
      </c>
      <c r="D34" s="9"/>
      <c r="E34" s="1"/>
      <c r="F34" s="1" t="s">
        <v>83</v>
      </c>
      <c r="G34" s="7" t="s">
        <v>87</v>
      </c>
      <c r="H34" s="5"/>
      <c r="I34" s="1"/>
      <c r="J34" s="1"/>
      <c r="K34" s="1"/>
      <c r="L34" s="7" t="s">
        <v>90</v>
      </c>
      <c r="M34" s="1"/>
      <c r="O34" s="1"/>
      <c r="P34" s="1"/>
      <c r="Q34" s="1"/>
      <c r="R34" s="1"/>
      <c r="S34" s="1"/>
      <c r="T34" s="1"/>
      <c r="U34" s="1"/>
    </row>
    <row r="35" spans="1:21" x14ac:dyDescent="0.2">
      <c r="A35" s="7" t="s">
        <v>53</v>
      </c>
      <c r="B35" s="1"/>
      <c r="C35" s="1" t="s">
        <v>67</v>
      </c>
      <c r="D35" s="9"/>
      <c r="E35" s="1"/>
      <c r="F35" s="1" t="s">
        <v>84</v>
      </c>
      <c r="G35" s="7" t="s">
        <v>88</v>
      </c>
      <c r="H35" s="5"/>
      <c r="I35" s="1"/>
      <c r="J35" s="1"/>
      <c r="K35" s="1"/>
      <c r="L35" s="7" t="s">
        <v>96</v>
      </c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">
      <c r="A36" s="7" t="s">
        <v>87</v>
      </c>
      <c r="B36" s="1"/>
      <c r="C36" s="1" t="s">
        <v>68</v>
      </c>
      <c r="D36" s="9"/>
      <c r="E36" s="1"/>
      <c r="F36" s="1" t="s">
        <v>85</v>
      </c>
      <c r="G36" s="7" t="s">
        <v>89</v>
      </c>
      <c r="H36" s="5"/>
      <c r="I36" s="1"/>
      <c r="J36" s="1"/>
      <c r="K36" s="1"/>
      <c r="L36" s="7" t="s">
        <v>97</v>
      </c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">
      <c r="A37" s="7" t="s">
        <v>88</v>
      </c>
      <c r="B37" s="1"/>
      <c r="C37" s="1"/>
      <c r="D37" s="1"/>
      <c r="E37" s="1"/>
      <c r="F37" s="1" t="s">
        <v>51</v>
      </c>
      <c r="G37" s="7" t="s">
        <v>90</v>
      </c>
      <c r="H37" s="5"/>
      <c r="I37" s="1"/>
      <c r="J37" s="1"/>
      <c r="K37" s="1"/>
      <c r="L37" s="7" t="s">
        <v>98</v>
      </c>
      <c r="M37" s="1"/>
      <c r="N37" s="1"/>
      <c r="O37" s="1"/>
      <c r="P37" s="1"/>
      <c r="Q37" s="1"/>
      <c r="R37" s="1"/>
      <c r="S37" s="1"/>
      <c r="T37" s="1"/>
      <c r="U37" s="1"/>
    </row>
    <row r="38" spans="1:21" ht="15.75" x14ac:dyDescent="0.25">
      <c r="A38" s="7" t="s">
        <v>89</v>
      </c>
      <c r="B38" s="1"/>
      <c r="C38" s="8" t="s">
        <v>133</v>
      </c>
      <c r="D38" s="1"/>
      <c r="E38" s="1"/>
      <c r="F38" s="1" t="s">
        <v>44</v>
      </c>
      <c r="G38" s="7" t="s">
        <v>96</v>
      </c>
      <c r="H38" s="5"/>
      <c r="I38" s="1"/>
      <c r="J38" s="1"/>
      <c r="K38" s="1"/>
      <c r="L38" s="7" t="s">
        <v>99</v>
      </c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">
      <c r="A39" s="7" t="s">
        <v>90</v>
      </c>
      <c r="B39" s="1"/>
      <c r="C39" s="1" t="s">
        <v>131</v>
      </c>
      <c r="D39" s="1"/>
      <c r="E39" s="1"/>
      <c r="F39" s="1" t="s">
        <v>45</v>
      </c>
      <c r="G39" s="7" t="s">
        <v>97</v>
      </c>
      <c r="H39" s="5"/>
      <c r="I39" s="1"/>
      <c r="J39" s="1"/>
      <c r="K39" s="1"/>
      <c r="L39" s="7" t="s">
        <v>100</v>
      </c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">
      <c r="A40" s="7" t="s">
        <v>96</v>
      </c>
      <c r="B40" s="1"/>
      <c r="C40" s="1" t="s">
        <v>132</v>
      </c>
      <c r="D40" s="1"/>
      <c r="E40" s="1"/>
      <c r="F40" s="1" t="s">
        <v>46</v>
      </c>
      <c r="G40" s="7" t="s">
        <v>98</v>
      </c>
      <c r="H40" s="5"/>
      <c r="I40" s="1"/>
      <c r="J40" s="1"/>
      <c r="K40" s="1"/>
      <c r="L40" s="7" t="s">
        <v>101</v>
      </c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">
      <c r="A41" s="7" t="s">
        <v>97</v>
      </c>
      <c r="B41" s="1"/>
      <c r="C41" s="1"/>
      <c r="D41" s="1"/>
      <c r="E41" s="1"/>
      <c r="F41" s="1" t="s">
        <v>48</v>
      </c>
      <c r="G41" s="7" t="s">
        <v>99</v>
      </c>
      <c r="H41" s="5"/>
      <c r="I41" s="1"/>
      <c r="J41" s="1"/>
      <c r="K41" s="1"/>
      <c r="L41" s="7" t="s">
        <v>102</v>
      </c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">
      <c r="A42" s="7" t="s">
        <v>98</v>
      </c>
      <c r="B42" s="1"/>
      <c r="C42" s="7"/>
      <c r="D42" s="1"/>
      <c r="E42" s="1"/>
      <c r="F42" s="1" t="s">
        <v>139</v>
      </c>
      <c r="G42" s="7" t="s">
        <v>100</v>
      </c>
      <c r="H42" s="5"/>
      <c r="I42" s="1"/>
      <c r="J42" s="1"/>
      <c r="K42" s="1"/>
      <c r="L42" s="7" t="s">
        <v>103</v>
      </c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">
      <c r="A43" s="7" t="s">
        <v>99</v>
      </c>
      <c r="B43" s="1"/>
      <c r="C43" s="7"/>
      <c r="D43" s="1"/>
      <c r="E43" s="1"/>
      <c r="F43" s="1" t="s">
        <v>140</v>
      </c>
      <c r="G43" s="7" t="s">
        <v>101</v>
      </c>
      <c r="H43" s="5"/>
      <c r="I43" s="1"/>
      <c r="J43" s="1"/>
      <c r="K43" s="1"/>
      <c r="L43" s="7" t="s">
        <v>104</v>
      </c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">
      <c r="A44" s="7" t="s">
        <v>100</v>
      </c>
      <c r="B44" s="1"/>
      <c r="C44" s="7"/>
      <c r="D44" s="1"/>
      <c r="E44" s="1"/>
      <c r="F44" s="1" t="s">
        <v>47</v>
      </c>
      <c r="G44" s="7" t="s">
        <v>102</v>
      </c>
      <c r="H44" s="5"/>
      <c r="I44" s="1"/>
      <c r="J44" s="1"/>
      <c r="K44" s="1"/>
      <c r="L44" s="7" t="s">
        <v>105</v>
      </c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">
      <c r="A45" s="7" t="s">
        <v>101</v>
      </c>
      <c r="B45" s="1"/>
      <c r="C45" s="1"/>
      <c r="D45" s="1"/>
      <c r="E45" s="1"/>
      <c r="F45" s="5"/>
      <c r="G45" s="7" t="s">
        <v>103</v>
      </c>
      <c r="H45" s="5"/>
      <c r="I45" s="1"/>
      <c r="J45" s="1"/>
      <c r="K45" s="1"/>
      <c r="L45" s="7" t="s">
        <v>106</v>
      </c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">
      <c r="A46" s="7" t="s">
        <v>102</v>
      </c>
      <c r="B46" s="1"/>
      <c r="C46" s="1"/>
      <c r="E46" s="1"/>
      <c r="G46" s="7" t="s">
        <v>104</v>
      </c>
      <c r="H46" s="5"/>
      <c r="I46" s="1"/>
      <c r="J46" s="1"/>
      <c r="K46" s="1"/>
      <c r="L46" s="7" t="s">
        <v>107</v>
      </c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">
      <c r="A47" s="7" t="s">
        <v>103</v>
      </c>
      <c r="B47" s="1"/>
      <c r="C47" s="1"/>
      <c r="E47" s="1"/>
      <c r="F47" s="5"/>
      <c r="G47" s="7" t="s">
        <v>105</v>
      </c>
      <c r="H47" s="5"/>
      <c r="I47" s="1"/>
      <c r="J47" s="1"/>
      <c r="K47" s="1"/>
      <c r="L47" s="7" t="s">
        <v>108</v>
      </c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">
      <c r="A48" s="7" t="s">
        <v>104</v>
      </c>
      <c r="B48" s="1"/>
      <c r="C48" s="1"/>
      <c r="E48" s="1"/>
      <c r="F48" s="5"/>
      <c r="G48" s="7" t="s">
        <v>106</v>
      </c>
      <c r="H48" s="5"/>
      <c r="I48" s="1"/>
      <c r="J48" s="1"/>
      <c r="K48" s="1"/>
      <c r="L48" s="7" t="s">
        <v>109</v>
      </c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">
      <c r="A49" s="7" t="s">
        <v>105</v>
      </c>
      <c r="B49" s="1"/>
      <c r="C49" s="1"/>
      <c r="E49" s="1"/>
      <c r="F49" s="5"/>
      <c r="G49" s="7" t="s">
        <v>107</v>
      </c>
      <c r="H49" s="5"/>
      <c r="I49" s="1"/>
      <c r="J49" s="1"/>
      <c r="K49" s="1"/>
      <c r="L49" s="7" t="s">
        <v>110</v>
      </c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">
      <c r="A50" s="7" t="s">
        <v>106</v>
      </c>
      <c r="B50" s="1"/>
      <c r="C50" s="1"/>
      <c r="E50" s="1"/>
      <c r="F50" s="5"/>
      <c r="G50" s="7" t="s">
        <v>108</v>
      </c>
      <c r="H50" s="5"/>
      <c r="I50" s="1"/>
      <c r="J50" s="1"/>
      <c r="K50" s="1"/>
      <c r="L50" s="7" t="s">
        <v>111</v>
      </c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">
      <c r="A51" s="7" t="s">
        <v>107</v>
      </c>
      <c r="B51" s="1"/>
      <c r="C51" s="1"/>
      <c r="E51" s="1"/>
      <c r="F51" s="5"/>
      <c r="G51" s="7" t="s">
        <v>109</v>
      </c>
      <c r="H51" s="5"/>
      <c r="I51" s="1"/>
      <c r="J51" s="1"/>
      <c r="K51" s="1"/>
      <c r="L51" s="7" t="s">
        <v>112</v>
      </c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">
      <c r="A52" s="7" t="s">
        <v>108</v>
      </c>
      <c r="B52" s="1"/>
      <c r="C52" s="1"/>
      <c r="E52" s="1"/>
      <c r="F52" s="5"/>
      <c r="G52" s="7" t="s">
        <v>110</v>
      </c>
      <c r="H52" s="5"/>
      <c r="I52" s="1"/>
      <c r="J52" s="1"/>
      <c r="K52" s="1"/>
      <c r="L52" s="7" t="s">
        <v>113</v>
      </c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">
      <c r="A53" s="7" t="s">
        <v>109</v>
      </c>
      <c r="B53" s="1"/>
      <c r="C53" s="1"/>
      <c r="E53" s="1"/>
      <c r="F53" s="5"/>
      <c r="G53" s="7" t="s">
        <v>111</v>
      </c>
      <c r="H53" s="5"/>
      <c r="I53" s="1"/>
      <c r="J53" s="1"/>
      <c r="K53" s="1"/>
      <c r="L53" s="7" t="s">
        <v>114</v>
      </c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">
      <c r="A54" s="7" t="s">
        <v>110</v>
      </c>
      <c r="B54" s="1"/>
      <c r="C54" s="1"/>
      <c r="E54" s="1"/>
      <c r="F54" s="5"/>
      <c r="G54" s="7" t="s">
        <v>112</v>
      </c>
      <c r="H54" s="5"/>
      <c r="I54" s="1"/>
      <c r="J54" s="1"/>
      <c r="K54" s="1"/>
      <c r="L54" s="7" t="s">
        <v>115</v>
      </c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">
      <c r="A55" s="7" t="s">
        <v>111</v>
      </c>
      <c r="B55" s="1"/>
      <c r="C55" s="1"/>
      <c r="E55" s="1"/>
      <c r="F55" s="5"/>
      <c r="G55" s="7" t="s">
        <v>113</v>
      </c>
      <c r="H55" s="5"/>
      <c r="I55" s="1"/>
      <c r="J55" s="1"/>
      <c r="K55" s="1"/>
      <c r="L55" s="7" t="s">
        <v>116</v>
      </c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">
      <c r="A56" s="7" t="s">
        <v>112</v>
      </c>
      <c r="B56" s="1"/>
      <c r="C56" s="1"/>
      <c r="E56" s="1"/>
      <c r="F56" s="5"/>
      <c r="G56" s="7" t="s">
        <v>114</v>
      </c>
      <c r="H56" s="5"/>
      <c r="I56" s="1"/>
      <c r="J56" s="1"/>
      <c r="K56" s="1"/>
      <c r="L56" s="7" t="s">
        <v>117</v>
      </c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">
      <c r="A57" s="7" t="s">
        <v>113</v>
      </c>
      <c r="B57" s="1"/>
      <c r="C57" s="1"/>
      <c r="E57" s="1"/>
      <c r="F57" s="5"/>
      <c r="G57" s="7" t="s">
        <v>115</v>
      </c>
      <c r="H57" s="5"/>
      <c r="I57" s="1"/>
      <c r="J57" s="1"/>
      <c r="K57" s="1"/>
      <c r="L57" s="7" t="s">
        <v>118</v>
      </c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">
      <c r="A58" s="7" t="s">
        <v>114</v>
      </c>
      <c r="B58" s="1"/>
      <c r="C58" s="1"/>
      <c r="E58" s="1"/>
      <c r="F58" s="5"/>
      <c r="G58" s="7" t="s">
        <v>116</v>
      </c>
      <c r="H58" s="5"/>
      <c r="I58" s="1"/>
      <c r="J58" s="1"/>
      <c r="K58" s="1"/>
      <c r="L58" s="7" t="s">
        <v>119</v>
      </c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">
      <c r="A59" s="7" t="s">
        <v>115</v>
      </c>
      <c r="B59" s="1"/>
      <c r="C59" s="1"/>
      <c r="E59" s="1"/>
      <c r="F59" s="5"/>
      <c r="G59" s="7" t="s">
        <v>117</v>
      </c>
      <c r="H59" s="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">
      <c r="A60" s="7" t="s">
        <v>116</v>
      </c>
      <c r="B60" s="1"/>
      <c r="C60" s="1"/>
      <c r="E60" s="1"/>
      <c r="F60" s="5"/>
      <c r="G60" s="7" t="s">
        <v>118</v>
      </c>
      <c r="H60" s="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">
      <c r="A61" s="7" t="s">
        <v>117</v>
      </c>
      <c r="B61" s="1"/>
      <c r="C61" s="1"/>
      <c r="E61" s="1"/>
      <c r="F61" s="5"/>
      <c r="G61" s="7" t="s">
        <v>119</v>
      </c>
      <c r="H61" s="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">
      <c r="A62" s="7" t="s">
        <v>118</v>
      </c>
      <c r="B62" s="1"/>
      <c r="C62" s="1"/>
      <c r="E62" s="1"/>
      <c r="F62" s="5"/>
      <c r="G62" s="7" t="s">
        <v>119</v>
      </c>
      <c r="H62" s="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">
      <c r="A63" s="7" t="s">
        <v>119</v>
      </c>
      <c r="B63" s="1"/>
      <c r="C63" s="1"/>
      <c r="E63" s="1"/>
      <c r="F63" s="5"/>
      <c r="H63" s="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">
      <c r="A64" s="7" t="s">
        <v>119</v>
      </c>
      <c r="B64" s="1"/>
      <c r="C64" s="1"/>
      <c r="E64" s="1"/>
      <c r="F64" s="5"/>
      <c r="H64" s="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">
      <c r="B65" s="1"/>
      <c r="C65" s="1"/>
      <c r="E65" s="1"/>
      <c r="F65" s="5"/>
      <c r="G65" s="5"/>
      <c r="H65" s="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">
      <c r="B66" s="1"/>
      <c r="C66" s="1"/>
      <c r="E66" s="1"/>
      <c r="F66" s="5"/>
      <c r="G66" s="5"/>
      <c r="H66" s="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">
      <c r="B67" s="1"/>
      <c r="C67" s="1"/>
      <c r="E67" s="1"/>
      <c r="F67" s="5"/>
      <c r="G67" s="5"/>
      <c r="H67" s="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">
      <c r="B68" s="1"/>
      <c r="C68" s="1"/>
      <c r="E68" s="1"/>
      <c r="F68" s="5"/>
      <c r="G68" s="5"/>
      <c r="H68" s="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x14ac:dyDescent="0.2">
      <c r="B69" s="1"/>
      <c r="C69" s="1"/>
      <c r="E69" s="1"/>
      <c r="F69" s="5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x14ac:dyDescent="0.2">
      <c r="B70" s="1"/>
      <c r="C70" s="1"/>
      <c r="E70" s="1"/>
      <c r="F70" s="5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x14ac:dyDescent="0.2">
      <c r="B71" s="1"/>
      <c r="C71" s="1"/>
      <c r="E71" s="1"/>
      <c r="F71" s="5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">
      <c r="B72" s="1"/>
      <c r="C72" s="1"/>
      <c r="D72" s="1"/>
      <c r="E72" s="1"/>
      <c r="F72" s="5"/>
      <c r="G72" s="5"/>
      <c r="H72" s="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">
      <c r="B73" s="1"/>
      <c r="C73" s="1"/>
      <c r="D73" s="1"/>
      <c r="E73" s="1"/>
      <c r="F73" s="5"/>
      <c r="G73" s="5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">
      <c r="B74" s="1"/>
      <c r="C74" s="1"/>
      <c r="D74" s="1"/>
      <c r="E74" s="1"/>
      <c r="F74" s="5"/>
      <c r="G74" s="5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2">
      <c r="B75" s="1"/>
      <c r="C75" s="1"/>
      <c r="D75" s="1"/>
      <c r="E75" s="1"/>
      <c r="F75" s="5"/>
      <c r="G75" s="5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2">
      <c r="B76" s="1"/>
      <c r="C76" s="1"/>
      <c r="D76" s="1"/>
      <c r="E76" s="1"/>
      <c r="F76" s="5"/>
      <c r="G76" s="5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2">
      <c r="B77" s="1"/>
      <c r="C77" s="1"/>
      <c r="D77" s="1"/>
      <c r="E77" s="1"/>
      <c r="F77" s="5"/>
      <c r="G77" s="5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2">
      <c r="B78" s="1"/>
      <c r="C78" s="1"/>
      <c r="D78" s="1"/>
      <c r="E78" s="1"/>
      <c r="F78" s="5"/>
      <c r="G78" s="5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">
      <c r="B79" s="1"/>
      <c r="C79" s="1"/>
      <c r="D79" s="1"/>
      <c r="E79" s="1"/>
      <c r="F79" s="5"/>
      <c r="G79" s="5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2">
      <c r="B80" s="1"/>
      <c r="C80" s="1"/>
      <c r="D80" s="1"/>
      <c r="E80" s="1"/>
      <c r="F80" s="5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Example Schedule</vt:lpstr>
      <vt:lpstr>Example Checklist</vt:lpstr>
      <vt:lpstr>Blank Schedule</vt:lpstr>
      <vt:lpstr>Blank Checklist</vt:lpstr>
      <vt:lpstr>Minors</vt:lpstr>
      <vt:lpstr>Certificates</vt:lpstr>
      <vt:lpstr>Study Abroad</vt:lpstr>
      <vt:lpstr>DropDown Lists</vt:lpstr>
      <vt:lpstr>'Blank Checklist'!Print_Area</vt:lpstr>
      <vt:lpstr>'Blank Schedule'!Print_Area</vt:lpstr>
      <vt:lpstr>Certificates!Print_Area</vt:lpstr>
      <vt:lpstr>'Example Checklist'!Print_Area</vt:lpstr>
      <vt:lpstr>'Example Schedule'!Print_Area</vt:lpstr>
      <vt:lpstr>Minors!Print_Area</vt:lpstr>
      <vt:lpstr>'Study Abroad'!Print_Area</vt:lpstr>
    </vt:vector>
  </TitlesOfParts>
  <Company>University of Pittsburgh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Patzer</dc:creator>
  <cp:lastModifiedBy>Kerzmann, Tony L</cp:lastModifiedBy>
  <cp:lastPrinted>2019-11-04T20:46:56Z</cp:lastPrinted>
  <dcterms:created xsi:type="dcterms:W3CDTF">2008-10-08T21:03:08Z</dcterms:created>
  <dcterms:modified xsi:type="dcterms:W3CDTF">2023-01-09T17:12:58Z</dcterms:modified>
</cp:coreProperties>
</file>